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1999-2015" sheetId="1" r:id="rId1"/>
    <sheet name="2012-2021" sheetId="2" r:id="rId2"/>
  </sheets>
  <definedNames/>
  <calcPr fullCalcOnLoad="1"/>
</workbook>
</file>

<file path=xl/sharedStrings.xml><?xml version="1.0" encoding="utf-8"?>
<sst xmlns="http://schemas.openxmlformats.org/spreadsheetml/2006/main" count="76" uniqueCount="42">
  <si>
    <t>Table 1.10 - Disposal of  solid waste  by type at Mare Chicose landfill site, 1999 - 2015</t>
  </si>
  <si>
    <t>Tonnes</t>
  </si>
  <si>
    <t>Waste type</t>
  </si>
  <si>
    <t>2015</t>
  </si>
  <si>
    <t>Domestic</t>
  </si>
  <si>
    <t>Construction</t>
  </si>
  <si>
    <r>
      <rPr>
        <sz val="11"/>
        <rFont val="Times New Roman"/>
        <family val="1"/>
      </rPr>
      <t xml:space="preserve">Industrial </t>
    </r>
    <r>
      <rPr>
        <vertAlign val="superscript"/>
        <sz val="11"/>
        <rFont val="Times New Roman"/>
        <family val="1"/>
      </rPr>
      <t>1</t>
    </r>
  </si>
  <si>
    <t>Textile</t>
  </si>
  <si>
    <t>…</t>
  </si>
  <si>
    <t>Tuna/Sludge</t>
  </si>
  <si>
    <t>Poultry</t>
  </si>
  <si>
    <t>Rubber tyres</t>
  </si>
  <si>
    <t>Asbestos</t>
  </si>
  <si>
    <t>Condemned goods</t>
  </si>
  <si>
    <t>Difficult and hazardous</t>
  </si>
  <si>
    <t>Paper waste</t>
  </si>
  <si>
    <t xml:space="preserve">     ...</t>
  </si>
  <si>
    <t>...</t>
  </si>
  <si>
    <r>
      <rPr>
        <sz val="11"/>
        <rFont val="Times New Roman"/>
        <family val="1"/>
      </rPr>
      <t xml:space="preserve">Others </t>
    </r>
    <r>
      <rPr>
        <vertAlign val="superscript"/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</si>
  <si>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20,512 </t>
    </r>
    <r>
      <rPr>
        <vertAlign val="superscript"/>
        <sz val="11"/>
        <rFont val="Times New Roman"/>
        <family val="1"/>
      </rPr>
      <t>3</t>
    </r>
  </si>
  <si>
    <t>TOTAL</t>
  </si>
  <si>
    <t xml:space="preserve">  Source: Solid Waste Management Division, Ministry of Environment, Sustainable Development, and Disater and Beach Management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</si>
  <si>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"Industrial" includes textile  from 1999 to 2002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</si>
  <si>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"Others" includes commercial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</si>
  <si>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Mainly cyclone waste</t>
    </r>
  </si>
  <si>
    <t>… : Not available</t>
  </si>
  <si>
    <t>Back to Table of Content</t>
  </si>
  <si>
    <t>Table 69- Disposal of solid waste at Mare Chicose landfill site by type, 2012 - 2021</t>
  </si>
  <si>
    <t>2012</t>
  </si>
  <si>
    <t>2013</t>
  </si>
  <si>
    <t>2014</t>
  </si>
  <si>
    <t>Domestic and Commercial</t>
  </si>
  <si>
    <t>Industrial  (excl. textile)</t>
  </si>
  <si>
    <r>
      <t xml:space="preserve">Difficult and hazardous </t>
    </r>
    <r>
      <rPr>
        <vertAlign val="superscript"/>
        <sz val="12"/>
        <rFont val="Times New Roman"/>
        <family val="1"/>
      </rPr>
      <t>1</t>
    </r>
  </si>
  <si>
    <r>
      <t xml:space="preserve">Others </t>
    </r>
    <r>
      <rPr>
        <vertAlign val="superscript"/>
        <sz val="12"/>
        <rFont val="Times New Roman"/>
        <family val="1"/>
      </rPr>
      <t>2</t>
    </r>
  </si>
  <si>
    <t>Total</t>
  </si>
  <si>
    <t>Daily per capita total solid waste landfilled (kg)</t>
  </si>
  <si>
    <t>Daily per capita domestic &amp; commercial solid waste lanfilled (kg)</t>
  </si>
  <si>
    <t>Source: Solid Waste Management Division, Ministry of Environment, Solid Waste Management and Climate Change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</si>
  <si>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 xml:space="preserve">: The Mare Chicose Landfill (49.9 hectares) started operation in 1997.  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</si>
  <si>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Mainly E-waste and clinical waste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</si>
  <si>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Mainly dregged materials (not disposed every year)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</si>
</sst>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55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u val="single"/>
      <sz val="12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4" applyNumberFormat="0" applyFill="0" applyAlignment="0" applyProtection="0"/>
    <xf numFmtId="0" fontId="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5" borderId="5" applyNumberFormat="0" applyAlignment="0" applyProtection="0"/>
    <xf numFmtId="0" fontId="48" fillId="30" borderId="6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9" fillId="36" borderId="0" xfId="65" applyFont="1" applyFill="1">
      <alignment/>
      <protection/>
    </xf>
    <xf numFmtId="0" fontId="10" fillId="36" borderId="0" xfId="65" applyFont="1" applyFill="1">
      <alignment/>
      <protection/>
    </xf>
    <xf numFmtId="0" fontId="11" fillId="36" borderId="0" xfId="65" applyFont="1" applyFill="1">
      <alignment/>
      <protection/>
    </xf>
    <xf numFmtId="0" fontId="12" fillId="36" borderId="0" xfId="65" applyFont="1" applyFill="1">
      <alignment/>
      <protection/>
    </xf>
    <xf numFmtId="0" fontId="11" fillId="0" borderId="0" xfId="65" applyFont="1">
      <alignment/>
      <protection/>
    </xf>
    <xf numFmtId="0" fontId="13" fillId="0" borderId="0" xfId="65" applyFont="1" applyAlignment="1">
      <alignment horizontal="right" vertical="center"/>
      <protection/>
    </xf>
    <xf numFmtId="0" fontId="12" fillId="0" borderId="0" xfId="65" applyFont="1">
      <alignment/>
      <protection/>
    </xf>
    <xf numFmtId="0" fontId="14" fillId="0" borderId="0" xfId="65" applyFont="1" applyAlignment="1">
      <alignment horizontal="right" vertical="center"/>
      <protection/>
    </xf>
    <xf numFmtId="0" fontId="14" fillId="0" borderId="0" xfId="64" applyFont="1" applyBorder="1" applyAlignment="1">
      <alignment horizontal="center" vertical="center"/>
      <protection/>
    </xf>
    <xf numFmtId="0" fontId="15" fillId="36" borderId="8" xfId="65" applyFont="1" applyFill="1" applyBorder="1" applyAlignment="1">
      <alignment horizontal="center" vertical="center"/>
      <protection/>
    </xf>
    <xf numFmtId="0" fontId="15" fillId="0" borderId="8" xfId="65" applyFont="1" applyBorder="1" applyAlignment="1">
      <alignment horizontal="center" vertical="center"/>
      <protection/>
    </xf>
    <xf numFmtId="0" fontId="16" fillId="0" borderId="8" xfId="64" applyFont="1" applyBorder="1" applyAlignment="1">
      <alignment horizontal="center" vertical="center"/>
      <protection/>
    </xf>
    <xf numFmtId="0" fontId="14" fillId="36" borderId="9" xfId="65" applyFont="1" applyFill="1" applyBorder="1" applyAlignment="1">
      <alignment horizontal="left" vertical="center" indent="1"/>
      <protection/>
    </xf>
    <xf numFmtId="3" fontId="14" fillId="0" borderId="9" xfId="65" applyNumberFormat="1" applyFont="1" applyBorder="1" applyAlignment="1">
      <alignment horizontal="right" vertical="center" indent="1"/>
      <protection/>
    </xf>
    <xf numFmtId="3" fontId="14" fillId="36" borderId="9" xfId="65" applyNumberFormat="1" applyFont="1" applyFill="1" applyBorder="1" applyAlignment="1">
      <alignment horizontal="right" vertical="center" indent="1"/>
      <protection/>
    </xf>
    <xf numFmtId="3" fontId="14" fillId="0" borderId="9" xfId="48" applyNumberFormat="1" applyFont="1" applyFill="1" applyBorder="1" applyAlignment="1" applyProtection="1">
      <alignment horizontal="right" vertical="center" indent="1"/>
      <protection/>
    </xf>
    <xf numFmtId="3" fontId="14" fillId="0" borderId="9" xfId="65" applyNumberFormat="1" applyFont="1" applyBorder="1" applyAlignment="1">
      <alignment horizontal="left" vertical="center" indent="3"/>
      <protection/>
    </xf>
    <xf numFmtId="3" fontId="14" fillId="36" borderId="9" xfId="65" applyNumberFormat="1" applyFont="1" applyFill="1" applyBorder="1" applyAlignment="1">
      <alignment horizontal="left" vertical="center" indent="3"/>
      <protection/>
    </xf>
    <xf numFmtId="0" fontId="14" fillId="36" borderId="9" xfId="65" applyFont="1" applyFill="1" applyBorder="1" applyAlignment="1">
      <alignment horizontal="left" vertical="center" wrapText="1" indent="1"/>
      <protection/>
    </xf>
    <xf numFmtId="3" fontId="14" fillId="0" borderId="9" xfId="65" applyNumberFormat="1" applyFont="1" applyBorder="1" applyAlignment="1">
      <alignment horizontal="right" vertical="center" wrapText="1" indent="1"/>
      <protection/>
    </xf>
    <xf numFmtId="3" fontId="14" fillId="36" borderId="9" xfId="65" applyNumberFormat="1" applyFont="1" applyFill="1" applyBorder="1" applyAlignment="1">
      <alignment horizontal="left" vertical="center" wrapText="1" indent="3"/>
      <protection/>
    </xf>
    <xf numFmtId="3" fontId="14" fillId="0" borderId="9" xfId="65" applyNumberFormat="1" applyFont="1" applyBorder="1" applyAlignment="1">
      <alignment horizontal="left" vertical="center" wrapText="1" indent="3"/>
      <protection/>
    </xf>
    <xf numFmtId="3" fontId="14" fillId="36" borderId="9" xfId="65" applyNumberFormat="1" applyFont="1" applyFill="1" applyBorder="1" applyAlignment="1">
      <alignment horizontal="right" vertical="center" wrapText="1" indent="1"/>
      <protection/>
    </xf>
    <xf numFmtId="3" fontId="14" fillId="36" borderId="9" xfId="65" applyNumberFormat="1" applyFont="1" applyFill="1" applyBorder="1" applyAlignment="1">
      <alignment horizontal="left" vertical="center" indent="4"/>
      <protection/>
    </xf>
    <xf numFmtId="3" fontId="15" fillId="0" borderId="8" xfId="65" applyNumberFormat="1" applyFont="1" applyBorder="1" applyAlignment="1">
      <alignment horizontal="right" vertical="center" indent="1"/>
      <protection/>
    </xf>
    <xf numFmtId="3" fontId="15" fillId="36" borderId="8" xfId="65" applyNumberFormat="1" applyFont="1" applyFill="1" applyBorder="1" applyAlignment="1">
      <alignment horizontal="right" vertical="center" indent="1"/>
      <protection/>
    </xf>
    <xf numFmtId="3" fontId="15" fillId="0" borderId="8" xfId="48" applyNumberFormat="1" applyFont="1" applyFill="1" applyBorder="1" applyAlignment="1" applyProtection="1">
      <alignment horizontal="right" vertical="center" indent="1"/>
      <protection/>
    </xf>
    <xf numFmtId="0" fontId="18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20" fillId="0" borderId="0" xfId="65" applyFont="1" applyAlignment="1">
      <alignment horizontal="left"/>
      <protection/>
    </xf>
    <xf numFmtId="0" fontId="21" fillId="0" borderId="0" xfId="65" applyFont="1">
      <alignment/>
      <protection/>
    </xf>
    <xf numFmtId="3" fontId="11" fillId="0" borderId="0" xfId="65" applyNumberFormat="1" applyFont="1">
      <alignment/>
      <protection/>
    </xf>
    <xf numFmtId="0" fontId="52" fillId="0" borderId="0" xfId="6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6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Border="1" applyAlignment="1">
      <alignment horizontal="right" vertical="center"/>
      <protection/>
    </xf>
    <xf numFmtId="0" fontId="16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left" vertical="center" indent="1"/>
      <protection/>
    </xf>
    <xf numFmtId="3" fontId="12" fillId="0" borderId="11" xfId="48" applyNumberFormat="1" applyFont="1" applyBorder="1" applyAlignment="1">
      <alignment horizontal="right" vertical="center" indent="3"/>
    </xf>
    <xf numFmtId="0" fontId="12" fillId="0" borderId="11" xfId="64" applyFont="1" applyBorder="1" applyAlignment="1">
      <alignment horizontal="left" vertical="center" wrapText="1" indent="1"/>
      <protection/>
    </xf>
    <xf numFmtId="0" fontId="54" fillId="0" borderId="0" xfId="0" applyFont="1" applyAlignment="1">
      <alignment/>
    </xf>
    <xf numFmtId="3" fontId="16" fillId="0" borderId="10" xfId="48" applyNumberFormat="1" applyFont="1" applyBorder="1" applyAlignment="1">
      <alignment horizontal="right" vertical="center" indent="3"/>
    </xf>
    <xf numFmtId="0" fontId="36" fillId="0" borderId="0" xfId="0" applyFont="1" applyAlignment="1">
      <alignment/>
    </xf>
    <xf numFmtId="0" fontId="12" fillId="0" borderId="12" xfId="64" applyFont="1" applyBorder="1" applyAlignment="1">
      <alignment horizontal="left" vertical="center" wrapText="1" indent="1"/>
      <protection/>
    </xf>
    <xf numFmtId="2" fontId="12" fillId="0" borderId="12" xfId="64" applyNumberFormat="1" applyFont="1" applyBorder="1" applyAlignment="1">
      <alignment horizontal="right" vertical="center" indent="2"/>
      <protection/>
    </xf>
    <xf numFmtId="2" fontId="12" fillId="0" borderId="12" xfId="64" applyNumberFormat="1" applyFont="1" applyFill="1" applyBorder="1" applyAlignment="1">
      <alignment horizontal="right" vertical="center" indent="2"/>
      <protection/>
    </xf>
    <xf numFmtId="2" fontId="12" fillId="0" borderId="12" xfId="64" applyNumberFormat="1" applyFont="1" applyFill="1" applyBorder="1" applyAlignment="1">
      <alignment horizontal="right" vertical="center" indent="3"/>
      <protection/>
    </xf>
    <xf numFmtId="2" fontId="12" fillId="0" borderId="12" xfId="64" applyNumberFormat="1" applyFont="1" applyBorder="1" applyAlignment="1">
      <alignment horizontal="right" vertical="center" indent="3"/>
      <protection/>
    </xf>
    <xf numFmtId="0" fontId="12" fillId="0" borderId="13" xfId="64" applyFont="1" applyFill="1" applyBorder="1" applyAlignment="1">
      <alignment horizontal="left" vertical="center" wrapText="1" indent="1"/>
      <protection/>
    </xf>
    <xf numFmtId="2" fontId="12" fillId="0" borderId="13" xfId="64" applyNumberFormat="1" applyFont="1" applyBorder="1" applyAlignment="1">
      <alignment horizontal="right" vertical="center" indent="2"/>
      <protection/>
    </xf>
    <xf numFmtId="2" fontId="12" fillId="0" borderId="13" xfId="64" applyNumberFormat="1" applyFont="1" applyFill="1" applyBorder="1" applyAlignment="1">
      <alignment horizontal="right" vertical="center" indent="2"/>
      <protection/>
    </xf>
    <xf numFmtId="2" fontId="12" fillId="0" borderId="13" xfId="64" applyNumberFormat="1" applyFont="1" applyFill="1" applyBorder="1" applyAlignment="1">
      <alignment horizontal="right" vertical="center" indent="3"/>
      <protection/>
    </xf>
    <xf numFmtId="2" fontId="12" fillId="0" borderId="13" xfId="64" applyNumberFormat="1" applyFont="1" applyBorder="1" applyAlignment="1">
      <alignment horizontal="right" vertical="center" indent="3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2" fontId="54" fillId="0" borderId="0" xfId="0" applyNumberFormat="1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 7" xfId="48"/>
    <cellStyle name="Currency" xfId="49"/>
    <cellStyle name="Currency [0]" xfId="50"/>
    <cellStyle name="Error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2" xfId="64"/>
    <cellStyle name="Normal 2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4" sqref="O4:O15"/>
    </sheetView>
  </sheetViews>
  <sheetFormatPr defaultColWidth="11.57421875" defaultRowHeight="12.75"/>
  <sheetData>
    <row r="1" spans="1:18" ht="15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  <c r="R1" s="3"/>
    </row>
    <row r="2" spans="1:1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8"/>
      <c r="R2" s="9" t="s">
        <v>1</v>
      </c>
    </row>
    <row r="3" spans="1:18" ht="15.75">
      <c r="A3" s="10" t="s">
        <v>2</v>
      </c>
      <c r="B3" s="11">
        <v>1999</v>
      </c>
      <c r="C3" s="10">
        <v>2000</v>
      </c>
      <c r="D3" s="11">
        <v>2001</v>
      </c>
      <c r="E3" s="10">
        <v>2002</v>
      </c>
      <c r="F3" s="11">
        <v>2003</v>
      </c>
      <c r="G3" s="10">
        <v>2004</v>
      </c>
      <c r="H3" s="11">
        <v>2005</v>
      </c>
      <c r="I3" s="10">
        <v>2006</v>
      </c>
      <c r="J3" s="11">
        <v>2007</v>
      </c>
      <c r="K3" s="10">
        <v>2008</v>
      </c>
      <c r="L3" s="11">
        <v>2009</v>
      </c>
      <c r="M3" s="10">
        <v>2010</v>
      </c>
      <c r="N3" s="11">
        <v>2011</v>
      </c>
      <c r="O3" s="10">
        <v>2012</v>
      </c>
      <c r="P3" s="11">
        <v>2013</v>
      </c>
      <c r="Q3" s="10">
        <v>2014</v>
      </c>
      <c r="R3" s="12" t="s">
        <v>3</v>
      </c>
    </row>
    <row r="4" spans="1:18" ht="15">
      <c r="A4" s="13" t="s">
        <v>4</v>
      </c>
      <c r="B4" s="14">
        <v>161254</v>
      </c>
      <c r="C4" s="15">
        <v>251249</v>
      </c>
      <c r="D4" s="14">
        <v>292880</v>
      </c>
      <c r="E4" s="15">
        <v>325006</v>
      </c>
      <c r="F4" s="14">
        <v>352915</v>
      </c>
      <c r="G4" s="15">
        <v>365528</v>
      </c>
      <c r="H4" s="14">
        <v>363776</v>
      </c>
      <c r="I4" s="15">
        <v>387751</v>
      </c>
      <c r="J4" s="14">
        <v>358781</v>
      </c>
      <c r="K4" s="15">
        <v>373860</v>
      </c>
      <c r="L4" s="14">
        <v>389999</v>
      </c>
      <c r="M4" s="15">
        <v>402816</v>
      </c>
      <c r="N4" s="14">
        <v>389743</v>
      </c>
      <c r="O4" s="15">
        <v>365867</v>
      </c>
      <c r="P4" s="14">
        <v>408858</v>
      </c>
      <c r="Q4" s="15">
        <v>401785</v>
      </c>
      <c r="R4" s="16">
        <v>431995</v>
      </c>
    </row>
    <row r="5" spans="1:18" ht="15">
      <c r="A5" s="13" t="s">
        <v>5</v>
      </c>
      <c r="B5" s="14">
        <v>14398</v>
      </c>
      <c r="C5" s="15">
        <v>6839</v>
      </c>
      <c r="D5" s="14">
        <v>3709</v>
      </c>
      <c r="E5" s="15">
        <v>6404</v>
      </c>
      <c r="F5" s="14">
        <v>7199</v>
      </c>
      <c r="G5" s="15">
        <v>6097</v>
      </c>
      <c r="H5" s="14">
        <v>3755</v>
      </c>
      <c r="I5" s="15">
        <v>1109</v>
      </c>
      <c r="J5" s="14">
        <v>502</v>
      </c>
      <c r="K5" s="15">
        <v>2065</v>
      </c>
      <c r="L5" s="14">
        <v>671</v>
      </c>
      <c r="M5" s="15">
        <v>2394</v>
      </c>
      <c r="N5" s="14">
        <v>5306</v>
      </c>
      <c r="O5" s="15">
        <v>5601</v>
      </c>
      <c r="P5" s="14">
        <v>6141</v>
      </c>
      <c r="Q5" s="15">
        <v>2363</v>
      </c>
      <c r="R5" s="16">
        <v>1488</v>
      </c>
    </row>
    <row r="6" spans="1:18" ht="18">
      <c r="A6" s="13" t="s">
        <v>6</v>
      </c>
      <c r="B6" s="14">
        <v>4566</v>
      </c>
      <c r="C6" s="15">
        <v>5861</v>
      </c>
      <c r="D6" s="14">
        <v>4269</v>
      </c>
      <c r="E6" s="15">
        <v>6429</v>
      </c>
      <c r="F6" s="14">
        <v>1351</v>
      </c>
      <c r="G6" s="15">
        <v>928</v>
      </c>
      <c r="H6" s="14">
        <v>537</v>
      </c>
      <c r="I6" s="15">
        <v>499</v>
      </c>
      <c r="J6" s="14">
        <v>886</v>
      </c>
      <c r="K6" s="15">
        <v>796</v>
      </c>
      <c r="L6" s="14">
        <v>1170</v>
      </c>
      <c r="M6" s="15">
        <v>1140</v>
      </c>
      <c r="N6" s="14">
        <v>1565</v>
      </c>
      <c r="O6" s="15">
        <v>680</v>
      </c>
      <c r="P6" s="14">
        <v>325</v>
      </c>
      <c r="Q6" s="15">
        <v>190</v>
      </c>
      <c r="R6" s="16">
        <v>279</v>
      </c>
    </row>
    <row r="7" spans="1:18" ht="15">
      <c r="A7" s="13" t="s">
        <v>7</v>
      </c>
      <c r="B7" s="17" t="s">
        <v>8</v>
      </c>
      <c r="C7" s="18" t="s">
        <v>8</v>
      </c>
      <c r="D7" s="17" t="s">
        <v>8</v>
      </c>
      <c r="E7" s="18" t="s">
        <v>8</v>
      </c>
      <c r="F7" s="14">
        <v>3070</v>
      </c>
      <c r="G7" s="15">
        <v>2169</v>
      </c>
      <c r="H7" s="14">
        <v>1803</v>
      </c>
      <c r="I7" s="15">
        <v>2120</v>
      </c>
      <c r="J7" s="14">
        <v>1271</v>
      </c>
      <c r="K7" s="15">
        <v>1002</v>
      </c>
      <c r="L7" s="14">
        <v>300</v>
      </c>
      <c r="M7" s="15">
        <v>432</v>
      </c>
      <c r="N7" s="14">
        <v>130</v>
      </c>
      <c r="O7" s="15">
        <v>233</v>
      </c>
      <c r="P7" s="14">
        <v>89</v>
      </c>
      <c r="Q7" s="15">
        <v>18</v>
      </c>
      <c r="R7" s="16">
        <v>9</v>
      </c>
    </row>
    <row r="8" spans="1:18" ht="15">
      <c r="A8" s="13" t="s">
        <v>9</v>
      </c>
      <c r="B8" s="17" t="s">
        <v>8</v>
      </c>
      <c r="C8" s="18" t="s">
        <v>8</v>
      </c>
      <c r="D8" s="14">
        <v>125</v>
      </c>
      <c r="E8" s="15">
        <v>48</v>
      </c>
      <c r="F8" s="14">
        <v>120</v>
      </c>
      <c r="G8" s="15">
        <v>189</v>
      </c>
      <c r="H8" s="14">
        <v>5913</v>
      </c>
      <c r="I8" s="15">
        <v>8056</v>
      </c>
      <c r="J8" s="14">
        <v>13077</v>
      </c>
      <c r="K8" s="15">
        <v>12148</v>
      </c>
      <c r="L8" s="14">
        <v>9126</v>
      </c>
      <c r="M8" s="15">
        <v>10949</v>
      </c>
      <c r="N8" s="14">
        <v>10402</v>
      </c>
      <c r="O8" s="15">
        <v>7370</v>
      </c>
      <c r="P8" s="14">
        <v>6963</v>
      </c>
      <c r="Q8" s="15">
        <v>5191</v>
      </c>
      <c r="R8" s="16">
        <v>4692</v>
      </c>
    </row>
    <row r="9" spans="1:18" ht="15">
      <c r="A9" s="13" t="s">
        <v>10</v>
      </c>
      <c r="B9" s="14">
        <v>373</v>
      </c>
      <c r="C9" s="15">
        <v>671</v>
      </c>
      <c r="D9" s="14">
        <v>3152</v>
      </c>
      <c r="E9" s="15">
        <v>3615</v>
      </c>
      <c r="F9" s="14">
        <v>3236</v>
      </c>
      <c r="G9" s="15">
        <v>3962</v>
      </c>
      <c r="H9" s="14">
        <v>3930</v>
      </c>
      <c r="I9" s="15">
        <v>3752</v>
      </c>
      <c r="J9" s="14">
        <v>3387</v>
      </c>
      <c r="K9" s="15">
        <v>6867</v>
      </c>
      <c r="L9" s="14">
        <v>7209</v>
      </c>
      <c r="M9" s="15">
        <v>6339</v>
      </c>
      <c r="N9" s="14">
        <v>5942</v>
      </c>
      <c r="O9" s="15">
        <v>6061</v>
      </c>
      <c r="P9" s="14">
        <v>5316</v>
      </c>
      <c r="Q9" s="15">
        <v>5707</v>
      </c>
      <c r="R9" s="16">
        <v>6333</v>
      </c>
    </row>
    <row r="10" spans="1:18" ht="15">
      <c r="A10" s="13" t="s">
        <v>11</v>
      </c>
      <c r="B10" s="14">
        <v>58</v>
      </c>
      <c r="C10" s="15">
        <v>228</v>
      </c>
      <c r="D10" s="14">
        <v>135</v>
      </c>
      <c r="E10" s="15">
        <v>240</v>
      </c>
      <c r="F10" s="14">
        <v>378</v>
      </c>
      <c r="G10" s="15">
        <v>423</v>
      </c>
      <c r="H10" s="14">
        <v>394</v>
      </c>
      <c r="I10" s="15">
        <v>465</v>
      </c>
      <c r="J10" s="14">
        <v>223</v>
      </c>
      <c r="K10" s="15">
        <v>347</v>
      </c>
      <c r="L10" s="14">
        <v>365</v>
      </c>
      <c r="M10" s="15">
        <v>481</v>
      </c>
      <c r="N10" s="14">
        <v>447</v>
      </c>
      <c r="O10" s="15">
        <v>372</v>
      </c>
      <c r="P10" s="14">
        <v>315</v>
      </c>
      <c r="Q10" s="15">
        <v>431</v>
      </c>
      <c r="R10" s="16">
        <v>486</v>
      </c>
    </row>
    <row r="11" spans="1:18" ht="15">
      <c r="A11" s="13" t="s">
        <v>12</v>
      </c>
      <c r="B11" s="14">
        <v>19</v>
      </c>
      <c r="C11" s="15" t="s">
        <v>8</v>
      </c>
      <c r="D11" s="14">
        <v>33</v>
      </c>
      <c r="E11" s="15">
        <v>34</v>
      </c>
      <c r="F11" s="14">
        <v>71</v>
      </c>
      <c r="G11" s="15">
        <v>36</v>
      </c>
      <c r="H11" s="14">
        <v>85</v>
      </c>
      <c r="I11" s="15">
        <v>14</v>
      </c>
      <c r="J11" s="14">
        <v>260</v>
      </c>
      <c r="K11" s="15">
        <v>32</v>
      </c>
      <c r="L11" s="14">
        <v>26</v>
      </c>
      <c r="M11" s="15">
        <v>44</v>
      </c>
      <c r="N11" s="14">
        <v>15</v>
      </c>
      <c r="O11" s="15">
        <v>6</v>
      </c>
      <c r="P11" s="14">
        <v>50</v>
      </c>
      <c r="Q11" s="15">
        <v>26</v>
      </c>
      <c r="R11" s="16">
        <v>15</v>
      </c>
    </row>
    <row r="12" spans="1:18" ht="15">
      <c r="A12" s="13" t="s">
        <v>13</v>
      </c>
      <c r="B12" s="14">
        <v>43</v>
      </c>
      <c r="C12" s="15">
        <v>464</v>
      </c>
      <c r="D12" s="14">
        <v>1002</v>
      </c>
      <c r="E12" s="15">
        <v>1626</v>
      </c>
      <c r="F12" s="14">
        <v>2754</v>
      </c>
      <c r="G12" s="15">
        <v>1770</v>
      </c>
      <c r="H12" s="14">
        <v>2114</v>
      </c>
      <c r="I12" s="15">
        <v>3265</v>
      </c>
      <c r="J12" s="14">
        <v>2036</v>
      </c>
      <c r="K12" s="15">
        <v>2361</v>
      </c>
      <c r="L12" s="14">
        <v>1164</v>
      </c>
      <c r="M12" s="15">
        <v>1388</v>
      </c>
      <c r="N12" s="14">
        <v>848</v>
      </c>
      <c r="O12" s="15">
        <v>1573</v>
      </c>
      <c r="P12" s="14">
        <v>1588</v>
      </c>
      <c r="Q12" s="15">
        <v>1586</v>
      </c>
      <c r="R12" s="16">
        <v>2840</v>
      </c>
    </row>
    <row r="13" spans="1:18" ht="45">
      <c r="A13" s="19" t="s">
        <v>14</v>
      </c>
      <c r="B13" s="20">
        <v>28</v>
      </c>
      <c r="C13" s="21" t="s">
        <v>8</v>
      </c>
      <c r="D13" s="22" t="s">
        <v>8</v>
      </c>
      <c r="E13" s="21" t="s">
        <v>8</v>
      </c>
      <c r="F13" s="22" t="s">
        <v>8</v>
      </c>
      <c r="G13" s="23">
        <v>12</v>
      </c>
      <c r="H13" s="20">
        <v>40</v>
      </c>
      <c r="I13" s="23">
        <v>8</v>
      </c>
      <c r="J13" s="20">
        <v>4</v>
      </c>
      <c r="K13" s="23">
        <v>5</v>
      </c>
      <c r="L13" s="17" t="s">
        <v>8</v>
      </c>
      <c r="M13" s="23">
        <v>42</v>
      </c>
      <c r="N13" s="20">
        <v>13</v>
      </c>
      <c r="O13" s="23">
        <v>7</v>
      </c>
      <c r="P13" s="14">
        <v>17</v>
      </c>
      <c r="Q13" s="15">
        <v>1</v>
      </c>
      <c r="R13" s="16">
        <v>17</v>
      </c>
    </row>
    <row r="14" spans="1:18" ht="15">
      <c r="A14" s="13" t="s">
        <v>15</v>
      </c>
      <c r="B14" s="17" t="s">
        <v>8</v>
      </c>
      <c r="C14" s="18" t="s">
        <v>8</v>
      </c>
      <c r="D14" s="17" t="s">
        <v>8</v>
      </c>
      <c r="E14" s="18" t="s">
        <v>8</v>
      </c>
      <c r="F14" s="17" t="s">
        <v>8</v>
      </c>
      <c r="G14" s="24" t="s">
        <v>16</v>
      </c>
      <c r="H14" s="17" t="s">
        <v>17</v>
      </c>
      <c r="I14" s="18" t="s">
        <v>8</v>
      </c>
      <c r="J14" s="17" t="s">
        <v>8</v>
      </c>
      <c r="K14" s="18" t="s">
        <v>8</v>
      </c>
      <c r="L14" s="17" t="s">
        <v>8</v>
      </c>
      <c r="M14" s="15">
        <v>6</v>
      </c>
      <c r="N14" s="14">
        <v>67</v>
      </c>
      <c r="O14" s="15">
        <v>7</v>
      </c>
      <c r="P14" s="14">
        <v>30</v>
      </c>
      <c r="Q14" s="15">
        <v>5</v>
      </c>
      <c r="R14" s="16">
        <v>10</v>
      </c>
    </row>
    <row r="15" spans="1:18" ht="18">
      <c r="A15" s="13" t="s">
        <v>18</v>
      </c>
      <c r="B15" s="14">
        <v>49</v>
      </c>
      <c r="C15" s="15">
        <v>505</v>
      </c>
      <c r="D15" s="14">
        <v>1387</v>
      </c>
      <c r="E15" s="15" t="s">
        <v>19</v>
      </c>
      <c r="F15" s="14">
        <v>1340</v>
      </c>
      <c r="G15" s="18" t="s">
        <v>17</v>
      </c>
      <c r="H15" s="17" t="s">
        <v>17</v>
      </c>
      <c r="I15" s="18" t="s">
        <v>8</v>
      </c>
      <c r="J15" s="14">
        <v>6648</v>
      </c>
      <c r="K15" s="15">
        <v>5</v>
      </c>
      <c r="L15" s="14">
        <v>5918</v>
      </c>
      <c r="M15" s="15">
        <v>1771</v>
      </c>
      <c r="N15" s="14">
        <v>65</v>
      </c>
      <c r="O15" s="15">
        <v>149</v>
      </c>
      <c r="P15" s="14">
        <v>243</v>
      </c>
      <c r="Q15" s="15">
        <v>175</v>
      </c>
      <c r="R15" s="16">
        <v>312</v>
      </c>
    </row>
    <row r="16" spans="1:18" ht="14.25">
      <c r="A16" s="10" t="s">
        <v>20</v>
      </c>
      <c r="B16" s="25">
        <v>180788</v>
      </c>
      <c r="C16" s="26">
        <v>265817</v>
      </c>
      <c r="D16" s="25">
        <v>306692</v>
      </c>
      <c r="E16" s="26">
        <v>363914</v>
      </c>
      <c r="F16" s="25">
        <v>372434</v>
      </c>
      <c r="G16" s="26">
        <v>381114</v>
      </c>
      <c r="H16" s="25">
        <v>382347</v>
      </c>
      <c r="I16" s="26">
        <v>407039</v>
      </c>
      <c r="J16" s="25">
        <v>387075</v>
      </c>
      <c r="K16" s="26">
        <v>399488</v>
      </c>
      <c r="L16" s="25">
        <v>415948</v>
      </c>
      <c r="M16" s="26">
        <v>427802</v>
      </c>
      <c r="N16" s="25">
        <v>414543</v>
      </c>
      <c r="O16" s="26">
        <v>387926</v>
      </c>
      <c r="P16" s="25">
        <v>429935</v>
      </c>
      <c r="Q16" s="26">
        <v>417478</v>
      </c>
      <c r="R16" s="27">
        <v>448476</v>
      </c>
    </row>
    <row r="17" spans="1:18" ht="15.75">
      <c r="A17" s="28" t="s">
        <v>21</v>
      </c>
      <c r="B17" s="2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7"/>
      <c r="Q17" s="5"/>
      <c r="R17" s="5"/>
    </row>
    <row r="18" spans="1:18" ht="16.5">
      <c r="A18" s="30" t="s">
        <v>22</v>
      </c>
      <c r="B18" s="29"/>
      <c r="C18" s="2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7"/>
      <c r="Q18" s="7"/>
      <c r="R18" s="5"/>
    </row>
    <row r="19" spans="1:18" ht="15.75">
      <c r="A19" s="30" t="s">
        <v>23</v>
      </c>
      <c r="B19" s="29"/>
      <c r="C19" s="2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>
      <c r="A20" s="31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/>
      <c r="P20" s="7"/>
      <c r="Q20" s="5"/>
      <c r="R20" s="5"/>
    </row>
    <row r="21" spans="1:18" ht="12.75">
      <c r="A21" s="5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5"/>
      <c r="R21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0.140625" style="35" customWidth="1"/>
    <col min="2" max="11" width="15.7109375" style="35" customWidth="1"/>
    <col min="12" max="16384" width="9.140625" style="35" customWidth="1"/>
  </cols>
  <sheetData>
    <row r="1" spans="1:11" ht="18.75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8"/>
      <c r="K2" s="37"/>
    </row>
    <row r="3" spans="1:11" ht="18.75">
      <c r="A3" s="37"/>
      <c r="B3" s="37"/>
      <c r="C3" s="37"/>
      <c r="D3" s="37"/>
      <c r="E3" s="37"/>
      <c r="F3" s="37"/>
      <c r="G3" s="37"/>
      <c r="H3" s="37"/>
      <c r="I3" s="37"/>
      <c r="J3" s="37"/>
      <c r="K3" s="39" t="s">
        <v>1</v>
      </c>
    </row>
    <row r="4" spans="1:11" ht="35.25" customHeight="1">
      <c r="A4" s="40" t="s">
        <v>2</v>
      </c>
      <c r="B4" s="40" t="s">
        <v>28</v>
      </c>
      <c r="C4" s="40" t="s">
        <v>29</v>
      </c>
      <c r="D4" s="40" t="s">
        <v>30</v>
      </c>
      <c r="E4" s="40" t="s">
        <v>3</v>
      </c>
      <c r="F4" s="40">
        <v>2016</v>
      </c>
      <c r="G4" s="40">
        <v>2017</v>
      </c>
      <c r="H4" s="40">
        <v>2018</v>
      </c>
      <c r="I4" s="40">
        <v>2019</v>
      </c>
      <c r="J4" s="40">
        <v>2020</v>
      </c>
      <c r="K4" s="40">
        <v>2021</v>
      </c>
    </row>
    <row r="5" spans="1:11" ht="25.5" customHeight="1">
      <c r="A5" s="41" t="s">
        <v>31</v>
      </c>
      <c r="B5" s="42">
        <v>365867</v>
      </c>
      <c r="C5" s="42">
        <v>408858</v>
      </c>
      <c r="D5" s="42">
        <v>401785</v>
      </c>
      <c r="E5" s="42">
        <v>431995</v>
      </c>
      <c r="F5" s="42">
        <v>428032</v>
      </c>
      <c r="G5" s="42">
        <f>415106.58+47317.4+2.8+3.94</f>
        <v>462430.72000000003</v>
      </c>
      <c r="H5" s="42">
        <v>522317.12</v>
      </c>
      <c r="I5" s="42">
        <v>514019.67</v>
      </c>
      <c r="J5" s="42">
        <v>475942.35</v>
      </c>
      <c r="K5" s="42">
        <v>477792.81</v>
      </c>
    </row>
    <row r="6" spans="1:11" ht="25.5" customHeight="1">
      <c r="A6" s="41" t="s">
        <v>5</v>
      </c>
      <c r="B6" s="42">
        <v>5601</v>
      </c>
      <c r="C6" s="42">
        <v>6141</v>
      </c>
      <c r="D6" s="42">
        <v>2363</v>
      </c>
      <c r="E6" s="42">
        <v>1488</v>
      </c>
      <c r="F6" s="42">
        <v>2757</v>
      </c>
      <c r="G6" s="42">
        <v>2090.1</v>
      </c>
      <c r="H6" s="42">
        <v>4872.46</v>
      </c>
      <c r="I6" s="42">
        <v>9577.7</v>
      </c>
      <c r="J6" s="42">
        <v>16081.72</v>
      </c>
      <c r="K6" s="42">
        <v>7102.16</v>
      </c>
    </row>
    <row r="7" spans="1:11" ht="29.25" customHeight="1">
      <c r="A7" s="43" t="s">
        <v>32</v>
      </c>
      <c r="B7" s="42">
        <v>680</v>
      </c>
      <c r="C7" s="42">
        <v>325</v>
      </c>
      <c r="D7" s="42">
        <v>190</v>
      </c>
      <c r="E7" s="42">
        <v>279</v>
      </c>
      <c r="F7" s="42">
        <v>263</v>
      </c>
      <c r="G7" s="42">
        <f>506.84</f>
        <v>506.84</v>
      </c>
      <c r="H7" s="42">
        <v>470.8</v>
      </c>
      <c r="I7" s="42">
        <v>397.3</v>
      </c>
      <c r="J7" s="42">
        <v>453.04</v>
      </c>
      <c r="K7" s="42">
        <v>403.76</v>
      </c>
    </row>
    <row r="8" spans="1:11" ht="25.5" customHeight="1">
      <c r="A8" s="41" t="s">
        <v>7</v>
      </c>
      <c r="B8" s="42">
        <v>233</v>
      </c>
      <c r="C8" s="42">
        <v>89</v>
      </c>
      <c r="D8" s="42">
        <v>18</v>
      </c>
      <c r="E8" s="42">
        <v>9</v>
      </c>
      <c r="F8" s="42">
        <v>0</v>
      </c>
      <c r="G8" s="42">
        <v>0</v>
      </c>
      <c r="H8" s="42">
        <v>0</v>
      </c>
      <c r="I8" s="42">
        <v>0</v>
      </c>
      <c r="J8" s="42">
        <v>1066.34</v>
      </c>
      <c r="K8" s="42">
        <v>1405.16</v>
      </c>
    </row>
    <row r="9" spans="1:25" ht="25.5" customHeight="1">
      <c r="A9" s="41" t="s">
        <v>9</v>
      </c>
      <c r="B9" s="42">
        <v>7370</v>
      </c>
      <c r="C9" s="42">
        <v>6963</v>
      </c>
      <c r="D9" s="42">
        <v>5191</v>
      </c>
      <c r="E9" s="42">
        <v>4692</v>
      </c>
      <c r="F9" s="42">
        <v>4284</v>
      </c>
      <c r="G9" s="42">
        <f>5059.08+21.81</f>
        <v>5080.89</v>
      </c>
      <c r="H9" s="42">
        <v>4699.44</v>
      </c>
      <c r="I9" s="42">
        <v>1928.96</v>
      </c>
      <c r="J9" s="42">
        <v>5073.64</v>
      </c>
      <c r="K9" s="42">
        <v>5090.54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25.5" customHeight="1">
      <c r="A10" s="41" t="s">
        <v>10</v>
      </c>
      <c r="B10" s="42">
        <v>6061</v>
      </c>
      <c r="C10" s="42">
        <v>5316</v>
      </c>
      <c r="D10" s="42">
        <v>5707</v>
      </c>
      <c r="E10" s="42">
        <v>6333</v>
      </c>
      <c r="F10" s="42">
        <v>7028</v>
      </c>
      <c r="G10" s="42">
        <v>7576.16</v>
      </c>
      <c r="H10" s="42">
        <v>8094</v>
      </c>
      <c r="I10" s="42">
        <v>8389.98</v>
      </c>
      <c r="J10" s="42">
        <v>7552.04</v>
      </c>
      <c r="K10" s="42">
        <v>5937.24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25.5" customHeight="1">
      <c r="A11" s="41" t="s">
        <v>11</v>
      </c>
      <c r="B11" s="42">
        <v>372</v>
      </c>
      <c r="C11" s="42">
        <v>315</v>
      </c>
      <c r="D11" s="42">
        <v>431</v>
      </c>
      <c r="E11" s="42">
        <v>486</v>
      </c>
      <c r="F11" s="42">
        <v>492</v>
      </c>
      <c r="G11" s="42">
        <v>854.8</v>
      </c>
      <c r="H11" s="42">
        <v>671.4</v>
      </c>
      <c r="I11" s="42">
        <v>564</v>
      </c>
      <c r="J11" s="42">
        <v>647.24</v>
      </c>
      <c r="K11" s="42">
        <v>497.26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25.5" customHeight="1">
      <c r="A12" s="41" t="s">
        <v>12</v>
      </c>
      <c r="B12" s="42">
        <v>6</v>
      </c>
      <c r="C12" s="42">
        <v>50</v>
      </c>
      <c r="D12" s="42">
        <v>26</v>
      </c>
      <c r="E12" s="42">
        <v>15</v>
      </c>
      <c r="F12" s="42">
        <v>34</v>
      </c>
      <c r="G12" s="42">
        <v>40.96</v>
      </c>
      <c r="H12" s="42">
        <v>136.1</v>
      </c>
      <c r="I12" s="42">
        <v>87.4</v>
      </c>
      <c r="J12" s="42">
        <v>113.4</v>
      </c>
      <c r="K12" s="42">
        <v>79.98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25.5" customHeight="1">
      <c r="A13" s="41" t="s">
        <v>13</v>
      </c>
      <c r="B13" s="42">
        <v>1573</v>
      </c>
      <c r="C13" s="42">
        <v>1588</v>
      </c>
      <c r="D13" s="42">
        <v>1586</v>
      </c>
      <c r="E13" s="42">
        <v>2840</v>
      </c>
      <c r="F13" s="42">
        <v>1125</v>
      </c>
      <c r="G13" s="42">
        <v>1340</v>
      </c>
      <c r="H13" s="42">
        <v>1049.26</v>
      </c>
      <c r="I13" s="42">
        <v>1121.16</v>
      </c>
      <c r="J13" s="42">
        <v>871</v>
      </c>
      <c r="K13" s="42">
        <v>891.5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11" ht="25.5" customHeight="1">
      <c r="A14" s="43" t="s">
        <v>33</v>
      </c>
      <c r="B14" s="42">
        <v>7</v>
      </c>
      <c r="C14" s="42">
        <v>17</v>
      </c>
      <c r="D14" s="42">
        <v>1</v>
      </c>
      <c r="E14" s="42">
        <v>17</v>
      </c>
      <c r="F14" s="42">
        <v>1</v>
      </c>
      <c r="G14" s="42">
        <v>934</v>
      </c>
      <c r="H14" s="42">
        <v>804.74</v>
      </c>
      <c r="I14" s="42">
        <v>939.18</v>
      </c>
      <c r="J14" s="42">
        <v>946.22</v>
      </c>
      <c r="K14" s="42">
        <v>1144.06</v>
      </c>
    </row>
    <row r="15" spans="1:11" ht="25.5" customHeight="1">
      <c r="A15" s="41" t="s">
        <v>15</v>
      </c>
      <c r="B15" s="42">
        <v>7</v>
      </c>
      <c r="C15" s="42">
        <v>30</v>
      </c>
      <c r="D15" s="42">
        <v>5</v>
      </c>
      <c r="E15" s="42">
        <v>10</v>
      </c>
      <c r="F15" s="42">
        <v>2</v>
      </c>
      <c r="G15" s="42">
        <f>3.04+6.46+3.56+10.66</f>
        <v>23.72</v>
      </c>
      <c r="H15" s="42">
        <v>72.78</v>
      </c>
      <c r="I15" s="42">
        <v>80.68</v>
      </c>
      <c r="J15" s="42">
        <v>343.84</v>
      </c>
      <c r="K15" s="42">
        <v>96.58</v>
      </c>
    </row>
    <row r="16" spans="1:11" ht="25.5" customHeight="1">
      <c r="A16" s="41" t="s">
        <v>34</v>
      </c>
      <c r="B16" s="42">
        <v>149</v>
      </c>
      <c r="C16" s="42">
        <v>243</v>
      </c>
      <c r="D16" s="42">
        <v>175</v>
      </c>
      <c r="E16" s="42">
        <v>312</v>
      </c>
      <c r="F16" s="42">
        <v>677</v>
      </c>
      <c r="G16" s="42">
        <v>1318</v>
      </c>
      <c r="H16" s="42">
        <v>8.88</v>
      </c>
      <c r="I16" s="42">
        <v>41.06</v>
      </c>
      <c r="J16" s="42">
        <v>2.9</v>
      </c>
      <c r="K16" s="42">
        <v>725.92</v>
      </c>
    </row>
    <row r="17" spans="1:11" ht="39.75" customHeight="1">
      <c r="A17" s="40" t="s">
        <v>35</v>
      </c>
      <c r="B17" s="45">
        <v>387926</v>
      </c>
      <c r="C17" s="45">
        <v>429935</v>
      </c>
      <c r="D17" s="45">
        <v>417478</v>
      </c>
      <c r="E17" s="45">
        <v>448476</v>
      </c>
      <c r="F17" s="45">
        <v>444695</v>
      </c>
      <c r="G17" s="45">
        <v>482196.19</v>
      </c>
      <c r="H17" s="45">
        <v>543196.98</v>
      </c>
      <c r="I17" s="45">
        <v>537147.0900000002</v>
      </c>
      <c r="J17" s="45">
        <v>509093.73</v>
      </c>
      <c r="K17" s="45">
        <f>SUM(K5:K16)</f>
        <v>501166.9699999999</v>
      </c>
    </row>
    <row r="18" spans="1:11" ht="25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39" customHeight="1">
      <c r="A19" s="47" t="s">
        <v>36</v>
      </c>
      <c r="B19" s="48">
        <v>0.9370976563572881</v>
      </c>
      <c r="C19" s="48">
        <v>0.8747508894367673</v>
      </c>
      <c r="D19" s="48">
        <v>0.9676040728021492</v>
      </c>
      <c r="E19" s="48">
        <v>0.94</v>
      </c>
      <c r="F19" s="48">
        <v>1.01</v>
      </c>
      <c r="G19" s="48">
        <v>1</v>
      </c>
      <c r="H19" s="48">
        <v>1.08</v>
      </c>
      <c r="I19" s="49">
        <v>1.22</v>
      </c>
      <c r="J19" s="50">
        <v>1.2</v>
      </c>
      <c r="K19" s="51">
        <f>(K17*1000)/(365*1270000)</f>
        <v>1.0811497573077338</v>
      </c>
    </row>
    <row r="20" spans="1:11" ht="47.25">
      <c r="A20" s="52" t="s">
        <v>37</v>
      </c>
      <c r="B20" s="53">
        <v>0.8810358681286586</v>
      </c>
      <c r="C20" s="53">
        <v>0.8250091091227754</v>
      </c>
      <c r="D20" s="53">
        <v>0.9201685510547899</v>
      </c>
      <c r="E20" s="53">
        <v>0.9</v>
      </c>
      <c r="F20" s="53">
        <v>0.97</v>
      </c>
      <c r="G20" s="53">
        <v>0.96</v>
      </c>
      <c r="H20" s="53">
        <v>1.04</v>
      </c>
      <c r="I20" s="54">
        <v>1.17</v>
      </c>
      <c r="J20" s="55">
        <v>1.15</v>
      </c>
      <c r="K20" s="56">
        <f>(K5*1000)/(365*1270000)</f>
        <v>1.030725509653759</v>
      </c>
    </row>
    <row r="21" spans="1:11" ht="18.75">
      <c r="A21" s="57" t="s">
        <v>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9.75" customHeight="1">
      <c r="A22" s="58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.75">
      <c r="A24" s="58" t="s">
        <v>40</v>
      </c>
      <c r="B24" s="58"/>
      <c r="C24" s="58"/>
      <c r="D24" s="59" t="s">
        <v>41</v>
      </c>
      <c r="E24" s="59"/>
      <c r="F24" s="59"/>
      <c r="G24" s="59"/>
      <c r="H24" s="59"/>
      <c r="I24" s="46"/>
      <c r="J24" s="46"/>
      <c r="K24" s="46"/>
    </row>
    <row r="25" spans="1:11" ht="18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7" spans="2:11" ht="18.75"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2:11" ht="18.75">
      <c r="B28" s="60"/>
      <c r="C28" s="60"/>
      <c r="D28" s="60"/>
      <c r="E28" s="60"/>
      <c r="F28" s="60"/>
      <c r="G28" s="60"/>
      <c r="H28" s="60"/>
      <c r="I28" s="60"/>
      <c r="J28" s="60"/>
      <c r="K28" s="60"/>
    </row>
  </sheetData>
  <sheetProtection/>
  <mergeCells count="3">
    <mergeCell ref="A21:K21"/>
    <mergeCell ref="A22:K23"/>
    <mergeCell ref="A24:C24"/>
  </mergeCells>
  <hyperlinks>
    <hyperlink ref="A1" location="'Table of content'!A1" display="Back to Table of Conten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Rummun, Shaheen</cp:lastModifiedBy>
  <dcterms:modified xsi:type="dcterms:W3CDTF">2023-08-10T09:36:51Z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