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STEMS ANALYST\Desktop\Runa\OpenDataSets\OpenDataSets\2017-2018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87" i="1" l="1"/>
  <c r="G87" i="1"/>
  <c r="G86" i="1" s="1"/>
  <c r="F87" i="1"/>
  <c r="F86" i="1" s="1"/>
  <c r="E87" i="1"/>
  <c r="H86" i="1"/>
  <c r="E86" i="1"/>
  <c r="H84" i="1"/>
  <c r="G84" i="1"/>
  <c r="F84" i="1"/>
  <c r="E84" i="1"/>
  <c r="H83" i="1"/>
  <c r="G83" i="1"/>
  <c r="F83" i="1"/>
  <c r="E83" i="1"/>
  <c r="H80" i="1"/>
  <c r="H79" i="1" s="1"/>
  <c r="G80" i="1"/>
  <c r="G79" i="1" s="1"/>
  <c r="F80" i="1"/>
  <c r="F79" i="1" s="1"/>
  <c r="E80" i="1"/>
  <c r="E79" i="1" s="1"/>
  <c r="H75" i="1"/>
  <c r="G75" i="1"/>
  <c r="G74" i="1" s="1"/>
  <c r="F75" i="1"/>
  <c r="F74" i="1" s="1"/>
  <c r="E75" i="1"/>
  <c r="E74" i="1" s="1"/>
  <c r="H74" i="1"/>
  <c r="H70" i="1"/>
  <c r="G70" i="1"/>
  <c r="F70" i="1"/>
  <c r="E70" i="1"/>
  <c r="H68" i="1"/>
  <c r="G68" i="1"/>
  <c r="F68" i="1"/>
  <c r="E68" i="1"/>
  <c r="H63" i="1"/>
  <c r="G63" i="1"/>
  <c r="F63" i="1"/>
  <c r="E63" i="1"/>
  <c r="H61" i="1"/>
  <c r="G61" i="1"/>
  <c r="F61" i="1"/>
  <c r="E61" i="1"/>
  <c r="H57" i="1"/>
  <c r="G57" i="1"/>
  <c r="F57" i="1"/>
  <c r="E57" i="1"/>
  <c r="H54" i="1"/>
  <c r="G54" i="1"/>
  <c r="F54" i="1"/>
  <c r="E54" i="1"/>
  <c r="H51" i="1"/>
  <c r="G51" i="1"/>
  <c r="F51" i="1"/>
  <c r="E51" i="1"/>
  <c r="H48" i="1"/>
  <c r="G48" i="1"/>
  <c r="F48" i="1"/>
  <c r="E48" i="1"/>
  <c r="H46" i="1"/>
  <c r="G46" i="1"/>
  <c r="F46" i="1"/>
  <c r="E46" i="1"/>
  <c r="H41" i="1"/>
  <c r="G41" i="1"/>
  <c r="G40" i="1" s="1"/>
  <c r="F41" i="1"/>
  <c r="E41" i="1"/>
  <c r="F40" i="1"/>
  <c r="H38" i="1"/>
  <c r="G38" i="1"/>
  <c r="F38" i="1"/>
  <c r="E38" i="1"/>
  <c r="H35" i="1"/>
  <c r="G35" i="1"/>
  <c r="F35" i="1"/>
  <c r="E35" i="1"/>
  <c r="D30" i="1"/>
  <c r="C30" i="1"/>
  <c r="H20" i="1"/>
  <c r="H15" i="1" s="1"/>
  <c r="H14" i="1" s="1"/>
  <c r="G20" i="1"/>
  <c r="G15" i="1" s="1"/>
  <c r="G14" i="1" s="1"/>
  <c r="G13" i="1" s="1"/>
  <c r="F20" i="1"/>
  <c r="F15" i="1"/>
  <c r="F14" i="1" s="1"/>
  <c r="F13" i="1" s="1"/>
  <c r="E15" i="1"/>
  <c r="E14" i="1" s="1"/>
  <c r="G12" i="1" l="1"/>
  <c r="E13" i="1"/>
  <c r="E12" i="1" s="1"/>
  <c r="H13" i="1"/>
  <c r="E40" i="1"/>
  <c r="H82" i="1"/>
  <c r="H7" i="1" s="1"/>
  <c r="H40" i="1"/>
  <c r="H12" i="1" s="1"/>
  <c r="E82" i="1"/>
  <c r="E7" i="1" s="1"/>
  <c r="F82" i="1"/>
  <c r="F7" i="1" s="1"/>
  <c r="G82" i="1"/>
  <c r="G7" i="1" s="1"/>
  <c r="F12" i="1"/>
  <c r="F6" i="1" s="1"/>
  <c r="G6" i="1"/>
  <c r="E89" i="1" l="1"/>
  <c r="E6" i="1"/>
  <c r="E4" i="1" s="1"/>
  <c r="G89" i="1"/>
  <c r="F89" i="1"/>
  <c r="F4" i="1"/>
  <c r="H89" i="1"/>
  <c r="H6" i="1"/>
  <c r="H4" i="1" s="1"/>
  <c r="G4" i="1"/>
</calcChain>
</file>

<file path=xl/sharedStrings.xml><?xml version="1.0" encoding="utf-8"?>
<sst xmlns="http://schemas.openxmlformats.org/spreadsheetml/2006/main" count="135" uniqueCount="102">
  <si>
    <t>SUMMARY OF EXPENDITURE</t>
  </si>
  <si>
    <t>Rs 000</t>
  </si>
  <si>
    <t>Details</t>
  </si>
  <si>
    <t>2016/17
Estimates</t>
  </si>
  <si>
    <t>2017/18
Estimates</t>
  </si>
  <si>
    <t>2018/19
Planned</t>
  </si>
  <si>
    <t>2019/20
Planned</t>
  </si>
  <si>
    <t>VOTE 20-2  TOTAL EXPENDITURE</t>
  </si>
  <si>
    <t>of which</t>
  </si>
  <si>
    <t xml:space="preserve">Recurrent </t>
  </si>
  <si>
    <t xml:space="preserve">Capital </t>
  </si>
  <si>
    <t>VOTE 20-2: SOCIAL WELFARE AND COMMUNITY-BASED ACTIVITIES</t>
  </si>
  <si>
    <t>Item No.</t>
  </si>
  <si>
    <t>Recurrent Expenditure</t>
  </si>
  <si>
    <t>Compensation of Employees</t>
  </si>
  <si>
    <t>Personal Emoluments</t>
  </si>
  <si>
    <t>In Post
Mar 17</t>
  </si>
  <si>
    <t>Funded
2017/18</t>
  </si>
  <si>
    <t>.001</t>
  </si>
  <si>
    <t>Basic Salary</t>
  </si>
  <si>
    <t>Social Welfare Commissioner</t>
  </si>
  <si>
    <t>Deputy Social Welfare Commissioner</t>
  </si>
  <si>
    <t>Principal Social Welfare Officer</t>
  </si>
  <si>
    <t>Senior Social Welfare Officer</t>
  </si>
  <si>
    <t>Social Welfare Officer</t>
  </si>
  <si>
    <t xml:space="preserve">Head, Home Economics Unit </t>
  </si>
  <si>
    <t>Senior Home Economics Officer</t>
  </si>
  <si>
    <t>Home Economics Officer</t>
  </si>
  <si>
    <t xml:space="preserve">Office Management Assistant </t>
  </si>
  <si>
    <r>
      <t xml:space="preserve">Higher Executive Officer </t>
    </r>
    <r>
      <rPr>
        <i/>
        <sz val="9.5"/>
        <rFont val="Times New Roman"/>
        <family val="1"/>
        <charset val="1"/>
      </rPr>
      <t>(Personal)</t>
    </r>
  </si>
  <si>
    <t>Management Support Officer</t>
  </si>
  <si>
    <t>Confidential Secretary</t>
  </si>
  <si>
    <t>Word Processing Operator</t>
  </si>
  <si>
    <t>Office Auxiliary/Senior Office Auxiliary</t>
  </si>
  <si>
    <t>Total</t>
  </si>
  <si>
    <t>.002</t>
  </si>
  <si>
    <t xml:space="preserve">Salary Compensation </t>
  </si>
  <si>
    <t>.004</t>
  </si>
  <si>
    <t xml:space="preserve">Allowances   </t>
  </si>
  <si>
    <t>.006</t>
  </si>
  <si>
    <t>Cash in lieu of leave</t>
  </si>
  <si>
    <t>.009</t>
  </si>
  <si>
    <t>End-of-year Bonus</t>
  </si>
  <si>
    <t>Other Staff Costs</t>
  </si>
  <si>
    <t xml:space="preserve">Travelling and Transport </t>
  </si>
  <si>
    <t>.100</t>
  </si>
  <si>
    <t>Overtime</t>
  </si>
  <si>
    <t>Social Contributions</t>
  </si>
  <si>
    <t>Contribution to the National Savings Fund</t>
  </si>
  <si>
    <t>Goods and Services</t>
  </si>
  <si>
    <t>Cost of Utilities</t>
  </si>
  <si>
    <t>Electricity and Gas Charges</t>
  </si>
  <si>
    <t>Telephone</t>
  </si>
  <si>
    <t>.003</t>
  </si>
  <si>
    <t>Water Charges</t>
  </si>
  <si>
    <t>Waste Water Charges</t>
  </si>
  <si>
    <t>Fuel and Oil</t>
  </si>
  <si>
    <t>Vehicles</t>
  </si>
  <si>
    <t xml:space="preserve">Rent </t>
  </si>
  <si>
    <t>Rental of Building</t>
  </si>
  <si>
    <t>Rent of Parking Slots</t>
  </si>
  <si>
    <t>Office Equipment and Furniture</t>
  </si>
  <si>
    <t xml:space="preserve">Office Equipment </t>
  </si>
  <si>
    <t>Office Furniture</t>
  </si>
  <si>
    <t>Office Expenses</t>
  </si>
  <si>
    <t>Postage</t>
  </si>
  <si>
    <t>Office Sundries</t>
  </si>
  <si>
    <t xml:space="preserve">Maintenance </t>
  </si>
  <si>
    <t>Buildings</t>
  </si>
  <si>
    <t>Plant and Equipment</t>
  </si>
  <si>
    <t>.005</t>
  </si>
  <si>
    <t>IT Equipment</t>
  </si>
  <si>
    <t xml:space="preserve">Security </t>
  </si>
  <si>
    <t>Security Services</t>
  </si>
  <si>
    <t>Publications and Stationery</t>
  </si>
  <si>
    <t>Paper and Materials</t>
  </si>
  <si>
    <t>Printing and Stationery</t>
  </si>
  <si>
    <t>Public Notices</t>
  </si>
  <si>
    <t>Publications</t>
  </si>
  <si>
    <t>Fees</t>
  </si>
  <si>
    <t>.007</t>
  </si>
  <si>
    <t>Fees for training</t>
  </si>
  <si>
    <t>Other Goods and Services</t>
  </si>
  <si>
    <t>Uniforms</t>
  </si>
  <si>
    <t>.024</t>
  </si>
  <si>
    <t>Service Charges</t>
  </si>
  <si>
    <t>.099</t>
  </si>
  <si>
    <t>Miscellaneous Expenses</t>
  </si>
  <si>
    <t>Grants</t>
  </si>
  <si>
    <t>Extra-Budgetary Units</t>
  </si>
  <si>
    <t>.085</t>
  </si>
  <si>
    <t>Sugar Industry Labour Welfare Fund</t>
  </si>
  <si>
    <t>(a) Compensation of Employees</t>
  </si>
  <si>
    <t>(b) Others</t>
  </si>
  <si>
    <t>Other Expense</t>
  </si>
  <si>
    <t>Transfers to Non-Profit Institutions</t>
  </si>
  <si>
    <t>.022</t>
  </si>
  <si>
    <t>Social Welfare Centres</t>
  </si>
  <si>
    <t>Capital Expenditure</t>
  </si>
  <si>
    <t xml:space="preserve">Extra-Budgetary Units </t>
  </si>
  <si>
    <t>`</t>
  </si>
  <si>
    <t xml:space="preserve">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</si>
</sst>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,_);_(* \(#,##0,\);_(* &quot;-&quot;_);_(@_)"/>
    <numFmt numFmtId="167" formatCode="#,##0,"/>
    <numFmt numFmtId="168" formatCode="_(* #,##0.00_);_(* \(#,##0.00\);_(* \-??_);_(@_)"/>
    <numFmt numFmtId="169" formatCode="_(* #,##0_);_(* \(#,##0\);_(* \-??_);_(@_)"/>
    <numFmt numFmtId="170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u/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sz val="10.5"/>
      <name val="Times New Roman"/>
      <family val="1"/>
      <charset val="1"/>
    </font>
    <font>
      <i/>
      <sz val="10"/>
      <name val="Times New Roman"/>
      <family val="1"/>
      <charset val="1"/>
    </font>
    <font>
      <sz val="10"/>
      <name val="Times New Roman"/>
      <family val="1"/>
      <charset val="1"/>
    </font>
    <font>
      <sz val="8"/>
      <name val="Times New Roman"/>
      <family val="1"/>
      <charset val="1"/>
    </font>
    <font>
      <sz val="9.5"/>
      <name val="Times New Roman"/>
      <family val="1"/>
      <charset val="1"/>
    </font>
    <font>
      <i/>
      <sz val="9.5"/>
      <name val="Times New Roman"/>
      <family val="1"/>
      <charset val="1"/>
    </font>
    <font>
      <sz val="11"/>
      <color indexed="8"/>
      <name val="Calibri"/>
      <family val="2"/>
    </font>
    <font>
      <i/>
      <sz val="9"/>
      <name val="Times New Roman"/>
      <family val="1"/>
      <charset val="1"/>
    </font>
    <font>
      <sz val="9"/>
      <name val="Times New Roman"/>
      <family val="1"/>
      <charset val="1"/>
    </font>
    <font>
      <sz val="9.5"/>
      <name val="Times New Roman"/>
      <family val="1"/>
    </font>
    <font>
      <b/>
      <sz val="9.5"/>
      <name val="Times New Roman"/>
      <family val="1"/>
      <charset val="1"/>
    </font>
    <font>
      <sz val="10"/>
      <name val="Times New Roman"/>
      <family val="1"/>
    </font>
    <font>
      <sz val="9.5"/>
      <color theme="1"/>
      <name val="Times New Roman"/>
      <family val="1"/>
      <charset val="1"/>
    </font>
    <font>
      <sz val="10"/>
      <color theme="1"/>
      <name val="Times New Roman"/>
      <family val="1"/>
    </font>
    <font>
      <sz val="9.5"/>
      <color theme="1"/>
      <name val="Times New Roman"/>
      <family val="1"/>
    </font>
    <font>
      <sz val="10"/>
      <color theme="0"/>
      <name val="Times New Roman"/>
      <family val="1"/>
    </font>
    <font>
      <i/>
      <sz val="9.5"/>
      <name val="Times New Roman"/>
      <family val="1"/>
    </font>
    <font>
      <sz val="8"/>
      <name val="Times New Roman"/>
      <family val="1"/>
    </font>
    <font>
      <sz val="10"/>
      <color theme="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3" fontId="14" fillId="0" borderId="0">
      <alignment vertical="center"/>
    </xf>
    <xf numFmtId="168" fontId="16" fillId="0" borderId="0"/>
    <xf numFmtId="43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139">
    <xf numFmtId="0" fontId="0" fillId="0" borderId="0" xfId="0"/>
    <xf numFmtId="0" fontId="3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 wrapText="1"/>
    </xf>
    <xf numFmtId="0" fontId="3" fillId="0" borderId="0" xfId="3" applyFont="1" applyFill="1" applyBorder="1" applyAlignment="1" applyProtection="1">
      <alignment horizontal="left" vertical="center"/>
      <protection locked="0"/>
    </xf>
    <xf numFmtId="0" fontId="5" fillId="0" borderId="0" xfId="3" applyFont="1" applyFill="1" applyBorder="1" applyAlignment="1" applyProtection="1">
      <alignment vertical="top"/>
      <protection locked="0"/>
    </xf>
    <xf numFmtId="165" fontId="5" fillId="0" borderId="0" xfId="4" applyNumberFormat="1" applyFont="1" applyFill="1" applyBorder="1" applyAlignment="1" applyProtection="1">
      <alignment vertical="top"/>
      <protection locked="0"/>
    </xf>
    <xf numFmtId="166" fontId="6" fillId="0" borderId="0" xfId="1" applyNumberFormat="1" applyFont="1" applyFill="1" applyBorder="1" applyAlignment="1" applyProtection="1">
      <alignment horizontal="right"/>
      <protection locked="0"/>
    </xf>
    <xf numFmtId="166" fontId="5" fillId="0" borderId="0" xfId="4" applyNumberFormat="1" applyFont="1" applyFill="1" applyBorder="1" applyAlignment="1" applyProtection="1">
      <alignment vertical="top"/>
      <protection locked="0"/>
    </xf>
    <xf numFmtId="16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8" fillId="0" borderId="2" xfId="0" applyNumberFormat="1" applyFont="1" applyFill="1" applyBorder="1" applyAlignment="1">
      <alignment vertical="center"/>
    </xf>
    <xf numFmtId="167" fontId="3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4"/>
    </xf>
    <xf numFmtId="0" fontId="3" fillId="0" borderId="4" xfId="0" applyFont="1" applyFill="1" applyBorder="1" applyAlignment="1">
      <alignment horizontal="left" vertical="center" indent="4"/>
    </xf>
    <xf numFmtId="167" fontId="10" fillId="0" borderId="5" xfId="0" applyNumberFormat="1" applyFont="1" applyFill="1" applyBorder="1" applyAlignment="1">
      <alignment vertical="center"/>
    </xf>
    <xf numFmtId="167" fontId="8" fillId="0" borderId="5" xfId="0" applyNumberFormat="1" applyFont="1" applyFill="1" applyBorder="1" applyAlignment="1">
      <alignment vertical="center"/>
    </xf>
    <xf numFmtId="167" fontId="8" fillId="0" borderId="5" xfId="6" applyNumberFormat="1" applyFont="1" applyFill="1" applyBorder="1" applyAlignment="1" applyProtection="1">
      <alignment horizontal="right" vertical="center" wrapText="1"/>
    </xf>
    <xf numFmtId="167" fontId="8" fillId="0" borderId="6" xfId="6" applyNumberFormat="1" applyFont="1" applyFill="1" applyBorder="1" applyAlignment="1" applyProtection="1">
      <alignment horizontal="right" vertical="center" wrapText="1"/>
    </xf>
    <xf numFmtId="0" fontId="11" fillId="0" borderId="0" xfId="5" applyFont="1" applyFill="1" applyBorder="1" applyAlignment="1" applyProtection="1">
      <alignment horizontal="left" vertical="center" wrapText="1" indent="15"/>
      <protection locked="0"/>
    </xf>
    <xf numFmtId="167" fontId="8" fillId="0" borderId="0" xfId="6" applyNumberFormat="1" applyFont="1" applyFill="1" applyBorder="1" applyAlignment="1" applyProtection="1">
      <alignment horizontal="right" vertical="center" wrapText="1"/>
    </xf>
    <xf numFmtId="0" fontId="12" fillId="0" borderId="7" xfId="5" applyFont="1" applyFill="1" applyBorder="1" applyAlignment="1" applyProtection="1">
      <alignment horizontal="left" vertical="top"/>
      <protection locked="0"/>
    </xf>
    <xf numFmtId="0" fontId="13" fillId="0" borderId="7" xfId="5" applyFont="1" applyFill="1" applyBorder="1" applyAlignment="1" applyProtection="1">
      <alignment horizontal="center" vertical="top"/>
      <protection locked="0"/>
    </xf>
    <xf numFmtId="0" fontId="5" fillId="0" borderId="7" xfId="5" applyFont="1" applyFill="1" applyBorder="1" applyAlignment="1" applyProtection="1">
      <alignment horizontal="right" vertical="top"/>
      <protection locked="0"/>
    </xf>
    <xf numFmtId="166" fontId="6" fillId="0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1" xfId="7" applyNumberFormat="1" applyFont="1" applyFill="1" applyBorder="1" applyAlignment="1" applyProtection="1">
      <alignment horizontal="left" vertical="center"/>
      <protection locked="0"/>
    </xf>
    <xf numFmtId="166" fontId="17" fillId="0" borderId="13" xfId="8" applyNumberFormat="1" applyFont="1" applyFill="1" applyBorder="1" applyAlignment="1" applyProtection="1">
      <alignment horizontal="right" vertical="center" wrapText="1"/>
      <protection locked="0"/>
    </xf>
    <xf numFmtId="0" fontId="14" fillId="0" borderId="3" xfId="7" applyNumberFormat="1" applyFont="1" applyFill="1" applyBorder="1" applyAlignment="1" applyProtection="1">
      <alignment horizontal="left" vertical="top"/>
      <protection locked="0"/>
    </xf>
    <xf numFmtId="0" fontId="14" fillId="0" borderId="3" xfId="7" applyNumberFormat="1" applyFont="1" applyFill="1" applyBorder="1" applyAlignment="1" applyProtection="1">
      <alignment vertical="top"/>
      <protection locked="0"/>
    </xf>
    <xf numFmtId="169" fontId="18" fillId="0" borderId="0" xfId="7" applyNumberFormat="1" applyFont="1" applyFill="1" applyBorder="1" applyAlignment="1" applyProtection="1">
      <alignment horizontal="right" vertical="top" wrapText="1"/>
      <protection locked="0"/>
    </xf>
    <xf numFmtId="3" fontId="14" fillId="0" borderId="4" xfId="7" applyNumberFormat="1" applyFont="1" applyFill="1" applyBorder="1" applyAlignment="1" applyProtection="1">
      <alignment horizontal="right" vertical="top" wrapText="1"/>
    </xf>
    <xf numFmtId="166" fontId="14" fillId="0" borderId="5" xfId="8" applyNumberFormat="1" applyFont="1" applyFill="1" applyBorder="1" applyAlignment="1" applyProtection="1">
      <alignment horizontal="right" vertical="top" wrapText="1"/>
    </xf>
    <xf numFmtId="0" fontId="19" fillId="0" borderId="3" xfId="7" applyNumberFormat="1" applyFont="1" applyFill="1" applyBorder="1" applyAlignment="1" applyProtection="1">
      <alignment horizontal="left" vertical="top"/>
      <protection locked="0"/>
    </xf>
    <xf numFmtId="0" fontId="19" fillId="0" borderId="3" xfId="7" applyNumberFormat="1" applyFont="1" applyFill="1" applyBorder="1" applyAlignment="1" applyProtection="1">
      <alignment vertical="top"/>
      <protection locked="0"/>
    </xf>
    <xf numFmtId="166" fontId="19" fillId="0" borderId="5" xfId="8" applyNumberFormat="1" applyFont="1" applyFill="1" applyBorder="1" applyAlignment="1" applyProtection="1">
      <alignment horizontal="right" vertical="top" wrapText="1"/>
    </xf>
    <xf numFmtId="0" fontId="21" fillId="0" borderId="3" xfId="7" applyNumberFormat="1" applyFont="1" applyFill="1" applyBorder="1" applyAlignment="1" applyProtection="1">
      <alignment horizontal="right" vertical="top"/>
      <protection locked="0"/>
    </xf>
    <xf numFmtId="0" fontId="21" fillId="0" borderId="3" xfId="7" applyNumberFormat="1" applyFont="1" applyFill="1" applyBorder="1" applyAlignment="1" applyProtection="1">
      <alignment horizontal="left" vertical="top" wrapText="1" indent="1"/>
      <protection locked="0"/>
    </xf>
    <xf numFmtId="166" fontId="21" fillId="0" borderId="5" xfId="8" applyNumberFormat="1" applyFont="1" applyFill="1" applyBorder="1" applyAlignment="1" applyProtection="1">
      <alignment horizontal="right" vertical="top" wrapText="1"/>
      <protection locked="0"/>
    </xf>
    <xf numFmtId="0" fontId="22" fillId="0" borderId="5" xfId="5" applyFont="1" applyFill="1" applyBorder="1" applyAlignment="1" applyProtection="1">
      <alignment horizontal="right" vertical="top"/>
      <protection locked="0"/>
    </xf>
    <xf numFmtId="0" fontId="21" fillId="0" borderId="3" xfId="0" applyFont="1" applyFill="1" applyBorder="1" applyAlignment="1" applyProtection="1">
      <alignment horizontal="left" vertical="top" wrapText="1" indent="2"/>
    </xf>
    <xf numFmtId="170" fontId="21" fillId="0" borderId="18" xfId="4" applyNumberFormat="1" applyFont="1" applyFill="1" applyBorder="1" applyAlignment="1" applyProtection="1">
      <alignment horizontal="right" vertical="top" wrapText="1" indent="1"/>
      <protection locked="0"/>
    </xf>
    <xf numFmtId="167" fontId="21" fillId="0" borderId="5" xfId="1" applyNumberFormat="1" applyFont="1" applyFill="1" applyBorder="1" applyAlignment="1" applyProtection="1">
      <alignment horizontal="right" vertical="top" wrapText="1"/>
      <protection locked="0"/>
    </xf>
    <xf numFmtId="166" fontId="21" fillId="0" borderId="5" xfId="1" applyNumberFormat="1" applyFont="1" applyFill="1" applyBorder="1" applyAlignment="1" applyProtection="1">
      <alignment horizontal="right" vertical="top" wrapText="1"/>
      <protection locked="0"/>
    </xf>
    <xf numFmtId="0" fontId="21" fillId="0" borderId="3" xfId="5" applyFont="1" applyFill="1" applyBorder="1" applyAlignment="1" applyProtection="1">
      <alignment horizontal="right" vertical="top"/>
      <protection locked="0"/>
    </xf>
    <xf numFmtId="170" fontId="21" fillId="0" borderId="19" xfId="9" applyNumberFormat="1" applyFont="1" applyFill="1" applyBorder="1" applyAlignment="1" applyProtection="1">
      <alignment horizontal="right" vertical="top" wrapText="1" indent="1"/>
      <protection locked="0"/>
    </xf>
    <xf numFmtId="3" fontId="21" fillId="0" borderId="19" xfId="10" applyNumberFormat="1" applyFont="1" applyFill="1" applyBorder="1" applyAlignment="1" applyProtection="1">
      <alignment horizontal="right" vertical="top" wrapText="1" indent="1"/>
    </xf>
    <xf numFmtId="43" fontId="21" fillId="0" borderId="5" xfId="1" applyNumberFormat="1" applyFont="1" applyFill="1" applyBorder="1" applyAlignment="1" applyProtection="1">
      <alignment horizontal="right" vertical="top" wrapText="1"/>
      <protection locked="0"/>
    </xf>
    <xf numFmtId="0" fontId="24" fillId="0" borderId="5" xfId="5" applyFont="1" applyFill="1" applyBorder="1" applyAlignment="1" applyProtection="1">
      <alignment horizontal="right" vertical="top"/>
      <protection locked="0"/>
    </xf>
    <xf numFmtId="0" fontId="25" fillId="0" borderId="3" xfId="0" applyFont="1" applyFill="1" applyBorder="1" applyAlignment="1" applyProtection="1">
      <alignment horizontal="left" vertical="top" wrapText="1" indent="2"/>
    </xf>
    <xf numFmtId="170" fontId="25" fillId="0" borderId="18" xfId="4" applyNumberFormat="1" applyFont="1" applyFill="1" applyBorder="1" applyAlignment="1" applyProtection="1">
      <alignment horizontal="right" vertical="top" wrapText="1" indent="1"/>
      <protection locked="0"/>
    </xf>
    <xf numFmtId="166" fontId="26" fillId="0" borderId="5" xfId="1" applyNumberFormat="1" applyFont="1" applyFill="1" applyBorder="1" applyAlignment="1" applyProtection="1">
      <alignment horizontal="right" vertical="top" wrapText="1"/>
      <protection locked="0"/>
    </xf>
    <xf numFmtId="0" fontId="22" fillId="0" borderId="5" xfId="5" applyFont="1" applyFill="1" applyBorder="1" applyAlignment="1" applyProtection="1">
      <alignment horizontal="left" vertical="top"/>
      <protection locked="0"/>
    </xf>
    <xf numFmtId="0" fontId="27" fillId="0" borderId="3" xfId="0" applyFont="1" applyFill="1" applyBorder="1" applyAlignment="1" applyProtection="1">
      <alignment horizontal="center" vertical="center" wrapText="1"/>
    </xf>
    <xf numFmtId="170" fontId="27" fillId="0" borderId="20" xfId="4" applyNumberFormat="1" applyFont="1" applyFill="1" applyBorder="1" applyAlignment="1" applyProtection="1">
      <alignment horizontal="right" vertical="top" wrapText="1" indent="1"/>
      <protection locked="0"/>
    </xf>
    <xf numFmtId="170" fontId="27" fillId="0" borderId="21" xfId="4" applyNumberFormat="1" applyFont="1" applyFill="1" applyBorder="1" applyAlignment="1" applyProtection="1">
      <alignment horizontal="right" vertical="top" wrapText="1" indent="1"/>
      <protection locked="0"/>
    </xf>
    <xf numFmtId="167" fontId="26" fillId="0" borderId="5" xfId="1" applyNumberFormat="1" applyFont="1" applyFill="1" applyBorder="1" applyAlignment="1" applyProtection="1">
      <alignment horizontal="right" vertical="top" wrapText="1"/>
      <protection locked="0"/>
    </xf>
    <xf numFmtId="0" fontId="21" fillId="0" borderId="5" xfId="5" quotePrefix="1" applyFont="1" applyFill="1" applyBorder="1" applyAlignment="1" applyProtection="1">
      <alignment horizontal="right" vertical="top"/>
      <protection locked="0"/>
    </xf>
    <xf numFmtId="1" fontId="28" fillId="0" borderId="5" xfId="11" applyNumberFormat="1" applyFont="1" applyFill="1" applyBorder="1" applyAlignment="1" applyProtection="1">
      <alignment horizontal="left" vertical="top"/>
      <protection locked="0"/>
    </xf>
    <xf numFmtId="167" fontId="28" fillId="0" borderId="5" xfId="1" applyNumberFormat="1" applyFont="1" applyFill="1" applyBorder="1" applyAlignment="1" applyProtection="1">
      <alignment horizontal="right" vertical="top" wrapText="1"/>
      <protection locked="0"/>
    </xf>
    <xf numFmtId="167" fontId="29" fillId="0" borderId="5" xfId="1" applyNumberFormat="1" applyFont="1" applyFill="1" applyBorder="1" applyAlignment="1" applyProtection="1">
      <alignment horizontal="right" vertical="top" wrapText="1"/>
      <protection locked="0"/>
    </xf>
    <xf numFmtId="167" fontId="30" fillId="0" borderId="5" xfId="1" applyNumberFormat="1" applyFont="1" applyFill="1" applyBorder="1" applyAlignment="1" applyProtection="1">
      <alignment horizontal="right" vertical="top" wrapText="1"/>
      <protection locked="0"/>
    </xf>
    <xf numFmtId="167" fontId="31" fillId="0" borderId="5" xfId="1" applyNumberFormat="1" applyFont="1" applyFill="1" applyBorder="1" applyAlignment="1" applyProtection="1">
      <alignment horizontal="right" vertical="top" wrapText="1"/>
      <protection locked="0"/>
    </xf>
    <xf numFmtId="166" fontId="26" fillId="0" borderId="22" xfId="1" applyNumberFormat="1" applyFont="1" applyFill="1" applyBorder="1" applyAlignment="1" applyProtection="1">
      <alignment horizontal="right" vertical="top" wrapText="1"/>
      <protection locked="0"/>
    </xf>
    <xf numFmtId="1" fontId="26" fillId="0" borderId="5" xfId="11" applyNumberFormat="1" applyFont="1" applyFill="1" applyBorder="1" applyAlignment="1" applyProtection="1">
      <alignment horizontal="left" vertical="top"/>
      <protection locked="0"/>
    </xf>
    <xf numFmtId="166" fontId="21" fillId="0" borderId="22" xfId="1" applyNumberFormat="1" applyFont="1" applyFill="1" applyBorder="1" applyAlignment="1" applyProtection="1">
      <alignment horizontal="right" vertical="top" wrapText="1"/>
      <protection locked="0"/>
    </xf>
    <xf numFmtId="43" fontId="30" fillId="0" borderId="5" xfId="1" applyNumberFormat="1" applyFont="1" applyFill="1" applyBorder="1" applyAlignment="1" applyProtection="1">
      <alignment horizontal="right" vertical="top" wrapText="1"/>
      <protection locked="0"/>
    </xf>
    <xf numFmtId="166" fontId="28" fillId="0" borderId="5" xfId="1" applyNumberFormat="1" applyFont="1" applyFill="1" applyBorder="1" applyAlignment="1" applyProtection="1">
      <alignment horizontal="right" vertical="top" wrapText="1"/>
      <protection locked="0"/>
    </xf>
    <xf numFmtId="1" fontId="28" fillId="0" borderId="6" xfId="11" applyNumberFormat="1" applyFont="1" applyFill="1" applyBorder="1" applyAlignment="1" applyProtection="1">
      <alignment horizontal="left" vertical="top"/>
      <protection locked="0"/>
    </xf>
    <xf numFmtId="166" fontId="28" fillId="0" borderId="6" xfId="1" applyNumberFormat="1" applyFont="1" applyFill="1" applyBorder="1" applyAlignment="1" applyProtection="1">
      <alignment horizontal="right" vertical="top" wrapText="1"/>
      <protection locked="0"/>
    </xf>
    <xf numFmtId="0" fontId="14" fillId="0" borderId="25" xfId="7" applyNumberFormat="1" applyFont="1" applyFill="1" applyBorder="1" applyAlignment="1" applyProtection="1">
      <alignment horizontal="left" vertical="top"/>
      <protection locked="0"/>
    </xf>
    <xf numFmtId="166" fontId="14" fillId="0" borderId="2" xfId="8" applyNumberFormat="1" applyFont="1" applyFill="1" applyBorder="1" applyAlignment="1" applyProtection="1">
      <alignment horizontal="right" vertical="top" wrapText="1"/>
    </xf>
    <xf numFmtId="166" fontId="32" fillId="0" borderId="5" xfId="1" applyNumberFormat="1" applyFont="1" applyFill="1" applyBorder="1" applyAlignment="1" applyProtection="1">
      <alignment horizontal="right" vertical="top" wrapText="1"/>
      <protection locked="0"/>
    </xf>
    <xf numFmtId="0" fontId="28" fillId="0" borderId="5" xfId="5" applyFont="1" applyFill="1" applyBorder="1" applyAlignment="1" applyProtection="1">
      <alignment horizontal="left" vertical="top" indent="1"/>
      <protection locked="0"/>
    </xf>
    <xf numFmtId="0" fontId="33" fillId="0" borderId="0" xfId="5" applyFont="1" applyFill="1" applyBorder="1" applyAlignment="1" applyProtection="1">
      <alignment horizontal="left" vertical="top" wrapText="1" indent="2"/>
      <protection locked="0"/>
    </xf>
    <xf numFmtId="0" fontId="33" fillId="0" borderId="0" xfId="5" applyFont="1" applyFill="1" applyAlignment="1" applyProtection="1">
      <alignment horizontal="left" vertical="top" indent="2"/>
      <protection locked="0"/>
    </xf>
    <xf numFmtId="170" fontId="33" fillId="0" borderId="4" xfId="4" applyNumberFormat="1" applyFont="1" applyFill="1" applyBorder="1" applyAlignment="1" applyProtection="1">
      <alignment horizontal="left" vertical="top" wrapText="1" indent="2"/>
      <protection locked="0"/>
    </xf>
    <xf numFmtId="0" fontId="14" fillId="0" borderId="5" xfId="7" applyNumberFormat="1" applyFont="1" applyFill="1" applyBorder="1" applyAlignment="1" applyProtection="1">
      <alignment horizontal="left" vertical="top"/>
      <protection locked="0"/>
    </xf>
    <xf numFmtId="0" fontId="14" fillId="0" borderId="29" xfId="7" applyNumberFormat="1" applyFont="1" applyFill="1" applyBorder="1" applyAlignment="1" applyProtection="1">
      <alignment vertical="top"/>
      <protection locked="0"/>
    </xf>
    <xf numFmtId="0" fontId="34" fillId="0" borderId="30" xfId="7" applyNumberFormat="1" applyFont="1" applyFill="1" applyBorder="1" applyAlignment="1" applyProtection="1">
      <alignment vertical="center" wrapText="1"/>
      <protection locked="0"/>
    </xf>
    <xf numFmtId="0" fontId="34" fillId="0" borderId="31" xfId="7" applyNumberFormat="1" applyFont="1" applyFill="1" applyBorder="1" applyAlignment="1" applyProtection="1">
      <alignment vertical="center"/>
      <protection locked="0"/>
    </xf>
    <xf numFmtId="166" fontId="14" fillId="0" borderId="5" xfId="1" applyNumberFormat="1" applyFont="1" applyFill="1" applyBorder="1" applyAlignment="1" applyProtection="1">
      <alignment horizontal="right" vertical="top" wrapText="1"/>
    </xf>
    <xf numFmtId="1" fontId="19" fillId="0" borderId="5" xfId="11" applyNumberFormat="1" applyFont="1" applyFill="1" applyBorder="1" applyAlignment="1" applyProtection="1">
      <alignment horizontal="left" vertical="top"/>
      <protection locked="0"/>
    </xf>
    <xf numFmtId="3" fontId="19" fillId="0" borderId="3" xfId="11" applyNumberFormat="1" applyFont="1" applyFill="1" applyBorder="1" applyAlignment="1" applyProtection="1">
      <alignment horizontal="left" vertical="top" wrapText="1"/>
      <protection locked="0"/>
    </xf>
    <xf numFmtId="3" fontId="19" fillId="0" borderId="0" xfId="11" applyNumberFormat="1" applyFont="1" applyFill="1" applyBorder="1" applyAlignment="1" applyProtection="1">
      <alignment vertical="top" wrapText="1"/>
      <protection locked="0"/>
    </xf>
    <xf numFmtId="3" fontId="19" fillId="0" borderId="4" xfId="11" applyNumberFormat="1" applyFont="1" applyFill="1" applyBorder="1" applyAlignment="1" applyProtection="1">
      <alignment vertical="top" wrapText="1"/>
      <protection locked="0"/>
    </xf>
    <xf numFmtId="166" fontId="35" fillId="0" borderId="5" xfId="1" applyNumberFormat="1" applyFont="1" applyFill="1" applyBorder="1" applyAlignment="1" applyProtection="1">
      <alignment horizontal="right" vertical="top" wrapText="1"/>
      <protection locked="0"/>
    </xf>
    <xf numFmtId="1" fontId="21" fillId="0" borderId="3" xfId="11" quotePrefix="1" applyNumberFormat="1" applyFont="1" applyFill="1" applyBorder="1" applyAlignment="1" applyProtection="1">
      <alignment horizontal="right" vertical="top"/>
      <protection locked="0"/>
    </xf>
    <xf numFmtId="0" fontId="21" fillId="0" borderId="3" xfId="0" applyFont="1" applyFill="1" applyBorder="1" applyAlignment="1" applyProtection="1">
      <alignment horizontal="left" vertical="top" indent="1"/>
    </xf>
    <xf numFmtId="1" fontId="14" fillId="0" borderId="3" xfId="11" quotePrefix="1" applyNumberFormat="1" applyFont="1" applyFill="1" applyBorder="1" applyAlignment="1" applyProtection="1">
      <alignment horizontal="left" vertical="top"/>
      <protection locked="0"/>
    </xf>
    <xf numFmtId="167" fontId="7" fillId="0" borderId="5" xfId="1" applyNumberFormat="1" applyFont="1" applyFill="1" applyBorder="1" applyAlignment="1" applyProtection="1">
      <alignment horizontal="right" vertical="top" wrapText="1"/>
      <protection locked="0"/>
    </xf>
    <xf numFmtId="3" fontId="19" fillId="0" borderId="3" xfId="11" applyNumberFormat="1" applyFont="1" applyFill="1" applyBorder="1" applyAlignment="1" applyProtection="1">
      <alignment horizontal="left" vertical="top"/>
      <protection locked="0"/>
    </xf>
    <xf numFmtId="167" fontId="35" fillId="0" borderId="5" xfId="1" applyNumberFormat="1" applyFont="1" applyFill="1" applyBorder="1" applyAlignment="1" applyProtection="1">
      <alignment horizontal="right" vertical="top" wrapText="1"/>
      <protection locked="0"/>
    </xf>
    <xf numFmtId="0" fontId="21" fillId="0" borderId="32" xfId="0" applyFont="1" applyFill="1" applyBorder="1" applyAlignment="1" applyProtection="1">
      <alignment horizontal="left" vertical="top" wrapText="1" indent="1"/>
    </xf>
    <xf numFmtId="3" fontId="19" fillId="0" borderId="33" xfId="11" applyNumberFormat="1" applyFont="1" applyFill="1" applyBorder="1" applyAlignment="1" applyProtection="1">
      <alignment vertical="top" wrapText="1"/>
      <protection locked="0"/>
    </xf>
    <xf numFmtId="3" fontId="19" fillId="0" borderId="34" xfId="11" applyNumberFormat="1" applyFont="1" applyFill="1" applyBorder="1" applyAlignment="1" applyProtection="1">
      <alignment vertical="top" wrapText="1"/>
      <protection locked="0"/>
    </xf>
    <xf numFmtId="166" fontId="15" fillId="0" borderId="38" xfId="1" applyNumberFormat="1" applyFont="1" applyFill="1" applyBorder="1" applyAlignment="1" applyProtection="1">
      <alignment horizontal="right" vertical="center" wrapText="1"/>
    </xf>
    <xf numFmtId="0" fontId="10" fillId="0" borderId="0" xfId="2" applyFont="1" applyFill="1" applyBorder="1" applyAlignment="1">
      <alignment horizontal="left" vertical="center" wrapText="1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indent="12"/>
    </xf>
    <xf numFmtId="0" fontId="9" fillId="0" borderId="0" xfId="0" applyFont="1" applyFill="1" applyBorder="1" applyAlignment="1">
      <alignment horizontal="left" vertical="center" indent="12"/>
    </xf>
    <xf numFmtId="0" fontId="11" fillId="0" borderId="5" xfId="5" applyFont="1" applyFill="1" applyBorder="1" applyAlignment="1" applyProtection="1">
      <alignment horizontal="left" vertical="center" wrapText="1" indent="15"/>
      <protection locked="0"/>
    </xf>
    <xf numFmtId="0" fontId="11" fillId="0" borderId="6" xfId="5" applyFont="1" applyFill="1" applyBorder="1" applyAlignment="1" applyProtection="1">
      <alignment horizontal="left" vertical="center" wrapText="1" indent="15"/>
      <protection locked="0"/>
    </xf>
    <xf numFmtId="3" fontId="28" fillId="0" borderId="3" xfId="11" applyNumberFormat="1" applyFont="1" applyFill="1" applyBorder="1" applyAlignment="1" applyProtection="1">
      <alignment horizontal="left" vertical="top" wrapText="1"/>
      <protection locked="0"/>
    </xf>
    <xf numFmtId="3" fontId="28" fillId="0" borderId="0" xfId="11" applyNumberFormat="1" applyFont="1" applyFill="1" applyBorder="1" applyAlignment="1" applyProtection="1">
      <alignment horizontal="left" vertical="top" wrapText="1"/>
      <protection locked="0"/>
    </xf>
    <xf numFmtId="3" fontId="28" fillId="0" borderId="4" xfId="11" applyNumberFormat="1" applyFont="1" applyFill="1" applyBorder="1" applyAlignment="1" applyProtection="1">
      <alignment horizontal="left" vertical="top" wrapText="1"/>
      <protection locked="0"/>
    </xf>
    <xf numFmtId="0" fontId="7" fillId="0" borderId="8" xfId="7" applyNumberFormat="1" applyFont="1" applyFill="1" applyBorder="1" applyAlignment="1" applyProtection="1">
      <alignment horizontal="center" vertical="center"/>
      <protection locked="0"/>
    </xf>
    <xf numFmtId="0" fontId="7" fillId="0" borderId="9" xfId="7" applyNumberFormat="1" applyFont="1" applyFill="1" applyBorder="1" applyAlignment="1" applyProtection="1">
      <alignment horizontal="center" vertical="center"/>
      <protection locked="0"/>
    </xf>
    <xf numFmtId="0" fontId="7" fillId="0" borderId="10" xfId="7" applyNumberFormat="1" applyFont="1" applyFill="1" applyBorder="1" applyAlignment="1" applyProtection="1">
      <alignment horizontal="center" vertical="center"/>
      <protection locked="0"/>
    </xf>
    <xf numFmtId="0" fontId="15" fillId="0" borderId="11" xfId="7" applyNumberFormat="1" applyFont="1" applyFill="1" applyBorder="1" applyAlignment="1" applyProtection="1">
      <alignment horizontal="left" vertical="center" wrapText="1"/>
      <protection locked="0"/>
    </xf>
    <xf numFmtId="0" fontId="15" fillId="0" borderId="12" xfId="7" applyNumberFormat="1" applyFont="1" applyFill="1" applyBorder="1" applyAlignment="1" applyProtection="1">
      <alignment horizontal="left" vertical="center" wrapText="1"/>
      <protection locked="0"/>
    </xf>
    <xf numFmtId="0" fontId="15" fillId="0" borderId="13" xfId="7" applyNumberFormat="1" applyFont="1" applyFill="1" applyBorder="1" applyAlignment="1" applyProtection="1">
      <alignment horizontal="left" vertical="center" wrapText="1"/>
      <protection locked="0"/>
    </xf>
    <xf numFmtId="170" fontId="20" fillId="0" borderId="14" xfId="4" applyNumberFormat="1" applyFont="1" applyFill="1" applyBorder="1" applyAlignment="1" applyProtection="1">
      <alignment horizontal="center" vertical="center" wrapText="1"/>
      <protection locked="0"/>
    </xf>
    <xf numFmtId="170" fontId="20" fillId="0" borderId="16" xfId="4" applyNumberFormat="1" applyFont="1" applyFill="1" applyBorder="1" applyAlignment="1" applyProtection="1">
      <alignment horizontal="center" vertical="center" wrapText="1"/>
      <protection locked="0"/>
    </xf>
    <xf numFmtId="170" fontId="20" fillId="0" borderId="15" xfId="4" applyNumberFormat="1" applyFont="1" applyFill="1" applyBorder="1" applyAlignment="1" applyProtection="1">
      <alignment horizontal="center" vertical="center" wrapText="1"/>
      <protection locked="0"/>
    </xf>
    <xf numFmtId="170" fontId="20" fillId="0" borderId="17" xfId="4" applyNumberFormat="1" applyFont="1" applyFill="1" applyBorder="1" applyAlignment="1" applyProtection="1">
      <alignment horizontal="center" vertical="center" wrapText="1"/>
      <protection locked="0"/>
    </xf>
    <xf numFmtId="0" fontId="21" fillId="0" borderId="3" xfId="0" applyFont="1" applyFill="1" applyBorder="1" applyAlignment="1" applyProtection="1">
      <alignment horizontal="left" vertical="top" wrapText="1" indent="1"/>
    </xf>
    <xf numFmtId="0" fontId="21" fillId="0" borderId="0" xfId="0" applyFont="1" applyFill="1" applyBorder="1" applyAlignment="1" applyProtection="1">
      <alignment horizontal="left" vertical="top" wrapText="1" indent="1"/>
    </xf>
    <xf numFmtId="0" fontId="21" fillId="0" borderId="4" xfId="0" applyFont="1" applyFill="1" applyBorder="1" applyAlignment="1" applyProtection="1">
      <alignment horizontal="left" vertical="top" wrapText="1" indent="1"/>
    </xf>
    <xf numFmtId="0" fontId="14" fillId="0" borderId="3" xfId="7" applyNumberFormat="1" applyFont="1" applyFill="1" applyBorder="1" applyAlignment="1" applyProtection="1">
      <alignment horizontal="left" vertical="top"/>
      <protection locked="0"/>
    </xf>
    <xf numFmtId="0" fontId="14" fillId="0" borderId="0" xfId="7" applyNumberFormat="1" applyFont="1" applyFill="1" applyBorder="1" applyAlignment="1" applyProtection="1">
      <alignment horizontal="left" vertical="top"/>
      <protection locked="0"/>
    </xf>
    <xf numFmtId="0" fontId="14" fillId="0" borderId="4" xfId="7" applyNumberFormat="1" applyFont="1" applyFill="1" applyBorder="1" applyAlignment="1" applyProtection="1">
      <alignment horizontal="left" vertical="top"/>
      <protection locked="0"/>
    </xf>
    <xf numFmtId="3" fontId="26" fillId="0" borderId="3" xfId="11" applyNumberFormat="1" applyFont="1" applyFill="1" applyBorder="1" applyAlignment="1" applyProtection="1">
      <alignment horizontal="left" vertical="top" wrapText="1"/>
      <protection locked="0"/>
    </xf>
    <xf numFmtId="3" fontId="26" fillId="0" borderId="0" xfId="11" applyNumberFormat="1" applyFont="1" applyFill="1" applyBorder="1" applyAlignment="1" applyProtection="1">
      <alignment horizontal="left" vertical="top" wrapText="1"/>
      <protection locked="0"/>
    </xf>
    <xf numFmtId="3" fontId="26" fillId="0" borderId="4" xfId="11" applyNumberFormat="1" applyFont="1" applyFill="1" applyBorder="1" applyAlignment="1" applyProtection="1">
      <alignment horizontal="left" vertical="top" wrapText="1"/>
      <protection locked="0"/>
    </xf>
    <xf numFmtId="0" fontId="14" fillId="0" borderId="25" xfId="7" applyNumberFormat="1" applyFont="1" applyFill="1" applyBorder="1" applyAlignment="1" applyProtection="1">
      <alignment horizontal="left" vertical="top"/>
      <protection locked="0"/>
    </xf>
    <xf numFmtId="0" fontId="14" fillId="0" borderId="26" xfId="7" applyNumberFormat="1" applyFont="1" applyFill="1" applyBorder="1" applyAlignment="1" applyProtection="1">
      <alignment horizontal="left" vertical="top"/>
      <protection locked="0"/>
    </xf>
    <xf numFmtId="0" fontId="14" fillId="0" borderId="27" xfId="7" applyNumberFormat="1" applyFont="1" applyFill="1" applyBorder="1" applyAlignment="1" applyProtection="1">
      <alignment horizontal="left" vertical="top"/>
      <protection locked="0"/>
    </xf>
    <xf numFmtId="3" fontId="28" fillId="0" borderId="23" xfId="11" applyNumberFormat="1" applyFont="1" applyFill="1" applyBorder="1" applyAlignment="1" applyProtection="1">
      <alignment horizontal="left" vertical="top" wrapText="1"/>
      <protection locked="0"/>
    </xf>
    <xf numFmtId="3" fontId="28" fillId="0" borderId="7" xfId="11" applyNumberFormat="1" applyFont="1" applyFill="1" applyBorder="1" applyAlignment="1" applyProtection="1">
      <alignment horizontal="left" vertical="top" wrapText="1"/>
      <protection locked="0"/>
    </xf>
    <xf numFmtId="3" fontId="28" fillId="0" borderId="24" xfId="11" applyNumberFormat="1" applyFont="1" applyFill="1" applyBorder="1" applyAlignment="1" applyProtection="1">
      <alignment horizontal="left" vertical="top" wrapText="1"/>
      <protection locked="0"/>
    </xf>
    <xf numFmtId="0" fontId="15" fillId="0" borderId="28" xfId="7" applyNumberFormat="1" applyFont="1" applyFill="1" applyBorder="1" applyAlignment="1" applyProtection="1">
      <alignment horizontal="left" vertical="center" wrapText="1"/>
      <protection locked="0"/>
    </xf>
    <xf numFmtId="0" fontId="10" fillId="0" borderId="3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33" fillId="0" borderId="3" xfId="5" applyFont="1" applyFill="1" applyBorder="1" applyAlignment="1" applyProtection="1">
      <alignment horizontal="left" vertical="top" wrapText="1" indent="2"/>
      <protection locked="0"/>
    </xf>
    <xf numFmtId="0" fontId="33" fillId="0" borderId="0" xfId="5" applyFont="1" applyFill="1" applyBorder="1" applyAlignment="1" applyProtection="1">
      <alignment horizontal="left" vertical="top" wrapText="1" indent="2"/>
      <protection locked="0"/>
    </xf>
    <xf numFmtId="0" fontId="33" fillId="0" borderId="4" xfId="5" applyFont="1" applyFill="1" applyBorder="1" applyAlignment="1" applyProtection="1">
      <alignment horizontal="left" vertical="top" wrapText="1" indent="2"/>
      <protection locked="0"/>
    </xf>
    <xf numFmtId="0" fontId="21" fillId="0" borderId="23" xfId="0" applyFont="1" applyFill="1" applyBorder="1" applyAlignment="1" applyProtection="1">
      <alignment horizontal="left" vertical="top" wrapText="1" indent="1"/>
    </xf>
    <xf numFmtId="0" fontId="21" fillId="0" borderId="7" xfId="0" applyFont="1" applyFill="1" applyBorder="1" applyAlignment="1" applyProtection="1">
      <alignment horizontal="left" vertical="top" wrapText="1" indent="1"/>
    </xf>
    <xf numFmtId="0" fontId="21" fillId="0" borderId="24" xfId="0" applyFont="1" applyFill="1" applyBorder="1" applyAlignment="1" applyProtection="1">
      <alignment horizontal="left" vertical="top" wrapText="1" indent="1"/>
    </xf>
  </cellXfs>
  <cellStyles count="12">
    <cellStyle name="Comma" xfId="1" builtinId="3"/>
    <cellStyle name="Comma 10 2" xfId="10"/>
    <cellStyle name="Comma 15 2" xfId="8"/>
    <cellStyle name="Comma 2 2" xfId="4"/>
    <cellStyle name="Comma 2 3 2" xfId="9"/>
    <cellStyle name="Comma 9 2 2" xfId="6"/>
    <cellStyle name="Normal" xfId="0" builtinId="0"/>
    <cellStyle name="Normal 144 2" xfId="2"/>
    <cellStyle name="Normal 2" xfId="3"/>
    <cellStyle name="Normal 2 2 2" xfId="5"/>
    <cellStyle name="Normal 3" xfId="11"/>
    <cellStyle name="TableStyleLight1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topLeftCell="A3" workbookViewId="0">
      <selection activeCell="H8" sqref="H8"/>
    </sheetView>
  </sheetViews>
  <sheetFormatPr defaultRowHeight="15" x14ac:dyDescent="0.25"/>
  <cols>
    <col min="1" max="1" width="7.140625" customWidth="1"/>
    <col min="2" max="2" width="26" customWidth="1"/>
    <col min="3" max="4" width="6.7109375" customWidth="1"/>
    <col min="5" max="8" width="11" customWidth="1"/>
  </cols>
  <sheetData>
    <row r="1" spans="1:8" ht="18.75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15.75" x14ac:dyDescent="0.25">
      <c r="A2" s="3"/>
      <c r="B2" s="4"/>
      <c r="C2" s="5"/>
      <c r="D2" s="5"/>
      <c r="E2" s="6"/>
      <c r="F2" s="6"/>
      <c r="G2" s="6"/>
      <c r="H2" s="6" t="s">
        <v>1</v>
      </c>
    </row>
    <row r="3" spans="1:8" ht="25.5" x14ac:dyDescent="0.25">
      <c r="A3" s="95" t="s">
        <v>2</v>
      </c>
      <c r="B3" s="95"/>
      <c r="C3" s="95"/>
      <c r="D3" s="95"/>
      <c r="E3" s="8" t="s">
        <v>3</v>
      </c>
      <c r="F3" s="8" t="s">
        <v>4</v>
      </c>
      <c r="G3" s="8" t="s">
        <v>5</v>
      </c>
      <c r="H3" s="8" t="s">
        <v>6</v>
      </c>
    </row>
    <row r="4" spans="1:8" ht="15.75" x14ac:dyDescent="0.25">
      <c r="A4" s="96" t="s">
        <v>7</v>
      </c>
      <c r="B4" s="96"/>
      <c r="C4" s="96"/>
      <c r="D4" s="96"/>
      <c r="E4" s="9">
        <f t="shared" ref="E4:H4" si="0">E6+E7</f>
        <v>338400000</v>
      </c>
      <c r="F4" s="10">
        <f t="shared" si="0"/>
        <v>344000000</v>
      </c>
      <c r="G4" s="9">
        <f t="shared" si="0"/>
        <v>345500000</v>
      </c>
      <c r="H4" s="9">
        <f t="shared" si="0"/>
        <v>345800000</v>
      </c>
    </row>
    <row r="5" spans="1:8" ht="15.75" x14ac:dyDescent="0.25">
      <c r="A5" s="97" t="s">
        <v>8</v>
      </c>
      <c r="B5" s="98"/>
      <c r="C5" s="11"/>
      <c r="D5" s="12"/>
      <c r="E5" s="13"/>
      <c r="F5" s="14"/>
      <c r="G5" s="14"/>
      <c r="H5" s="14"/>
    </row>
    <row r="6" spans="1:8" ht="15.75" x14ac:dyDescent="0.25">
      <c r="A6" s="99" t="s">
        <v>9</v>
      </c>
      <c r="B6" s="99"/>
      <c r="C6" s="99"/>
      <c r="D6" s="99"/>
      <c r="E6" s="15">
        <f>E12</f>
        <v>330400000</v>
      </c>
      <c r="F6" s="15">
        <f t="shared" ref="F6:H6" si="1">F12</f>
        <v>337000000</v>
      </c>
      <c r="G6" s="15">
        <f t="shared" si="1"/>
        <v>338500000</v>
      </c>
      <c r="H6" s="15">
        <f t="shared" si="1"/>
        <v>338800000</v>
      </c>
    </row>
    <row r="7" spans="1:8" ht="15.75" x14ac:dyDescent="0.25">
      <c r="A7" s="100" t="s">
        <v>10</v>
      </c>
      <c r="B7" s="100"/>
      <c r="C7" s="100"/>
      <c r="D7" s="100"/>
      <c r="E7" s="16">
        <f>E82</f>
        <v>8000000</v>
      </c>
      <c r="F7" s="16">
        <f t="shared" ref="F7:H7" si="2">F82</f>
        <v>7000000</v>
      </c>
      <c r="G7" s="16">
        <f t="shared" si="2"/>
        <v>7000000</v>
      </c>
      <c r="H7" s="16">
        <f t="shared" si="2"/>
        <v>7000000</v>
      </c>
    </row>
    <row r="8" spans="1:8" ht="15.75" x14ac:dyDescent="0.25">
      <c r="A8" s="17"/>
      <c r="B8" s="17"/>
      <c r="C8" s="17"/>
      <c r="D8" s="17"/>
      <c r="E8" s="18"/>
      <c r="F8" s="18"/>
      <c r="G8" s="18"/>
      <c r="H8" s="18"/>
    </row>
    <row r="9" spans="1:8" x14ac:dyDescent="0.25">
      <c r="A9" s="94" t="s">
        <v>11</v>
      </c>
      <c r="B9" s="94"/>
      <c r="C9" s="94"/>
      <c r="D9" s="94"/>
      <c r="E9" s="94"/>
      <c r="F9" s="94"/>
      <c r="G9" s="94"/>
      <c r="H9" s="94"/>
    </row>
    <row r="10" spans="1:8" x14ac:dyDescent="0.25">
      <c r="A10" s="19"/>
      <c r="B10" s="20"/>
      <c r="C10" s="21"/>
      <c r="D10" s="21"/>
      <c r="E10" s="7"/>
      <c r="F10" s="22"/>
      <c r="G10" s="22"/>
      <c r="H10" s="22" t="s">
        <v>1</v>
      </c>
    </row>
    <row r="11" spans="1:8" ht="25.5" x14ac:dyDescent="0.25">
      <c r="A11" s="23" t="s">
        <v>12</v>
      </c>
      <c r="B11" s="104" t="s">
        <v>2</v>
      </c>
      <c r="C11" s="105"/>
      <c r="D11" s="106"/>
      <c r="E11" s="8" t="s">
        <v>3</v>
      </c>
      <c r="F11" s="8" t="s">
        <v>4</v>
      </c>
      <c r="G11" s="8" t="s">
        <v>5</v>
      </c>
      <c r="H11" s="8" t="s">
        <v>6</v>
      </c>
    </row>
    <row r="12" spans="1:8" x14ac:dyDescent="0.25">
      <c r="A12" s="107" t="s">
        <v>13</v>
      </c>
      <c r="B12" s="108"/>
      <c r="C12" s="108"/>
      <c r="D12" s="109"/>
      <c r="E12" s="24">
        <f>SUM(E13+E40+E74+E79)</f>
        <v>330400000</v>
      </c>
      <c r="F12" s="24">
        <f t="shared" ref="F12:H12" si="3">SUM(F13+F40+F74+F79)</f>
        <v>337000000</v>
      </c>
      <c r="G12" s="24">
        <f t="shared" si="3"/>
        <v>338500000</v>
      </c>
      <c r="H12" s="24">
        <f t="shared" si="3"/>
        <v>338800000</v>
      </c>
    </row>
    <row r="13" spans="1:8" x14ac:dyDescent="0.25">
      <c r="A13" s="25">
        <v>21</v>
      </c>
      <c r="B13" s="26" t="s">
        <v>14</v>
      </c>
      <c r="C13" s="27"/>
      <c r="D13" s="28"/>
      <c r="E13" s="29">
        <f>SUM(E14+E35+E38)</f>
        <v>23155000</v>
      </c>
      <c r="F13" s="29">
        <f t="shared" ref="F13:H13" si="4">SUM(F14+F35+F38)</f>
        <v>23040000</v>
      </c>
      <c r="G13" s="29">
        <f t="shared" si="4"/>
        <v>24090000</v>
      </c>
      <c r="H13" s="29">
        <f t="shared" si="4"/>
        <v>24390000</v>
      </c>
    </row>
    <row r="14" spans="1:8" x14ac:dyDescent="0.25">
      <c r="A14" s="30">
        <v>21110</v>
      </c>
      <c r="B14" s="31" t="s">
        <v>15</v>
      </c>
      <c r="C14" s="110" t="s">
        <v>16</v>
      </c>
      <c r="D14" s="112" t="s">
        <v>17</v>
      </c>
      <c r="E14" s="32">
        <f>SUM(E15+E31+E32+E33+E34)</f>
        <v>19410000</v>
      </c>
      <c r="F14" s="32">
        <f>SUM(F15+F31+F32+F33+F34)</f>
        <v>19695000</v>
      </c>
      <c r="G14" s="32">
        <f>SUM(G15+G31+G32+G33+G34)</f>
        <v>20745000</v>
      </c>
      <c r="H14" s="32">
        <f>SUM(H15+H31+H32+H33+H34)</f>
        <v>21045000</v>
      </c>
    </row>
    <row r="15" spans="1:8" x14ac:dyDescent="0.25">
      <c r="A15" s="33" t="s">
        <v>18</v>
      </c>
      <c r="B15" s="34" t="s">
        <v>19</v>
      </c>
      <c r="C15" s="111"/>
      <c r="D15" s="113"/>
      <c r="E15" s="35">
        <f>SUM(E16:E29)</f>
        <v>16450000</v>
      </c>
      <c r="F15" s="35">
        <f t="shared" ref="F15:H15" si="5">SUM(F16:F29)</f>
        <v>16570000</v>
      </c>
      <c r="G15" s="35">
        <f t="shared" si="5"/>
        <v>17520000</v>
      </c>
      <c r="H15" s="35">
        <f t="shared" si="5"/>
        <v>17800000</v>
      </c>
    </row>
    <row r="16" spans="1:8" ht="25.5" x14ac:dyDescent="0.25">
      <c r="A16" s="36"/>
      <c r="B16" s="37" t="s">
        <v>20</v>
      </c>
      <c r="C16" s="38">
        <v>0</v>
      </c>
      <c r="D16" s="38">
        <v>1</v>
      </c>
      <c r="E16" s="39">
        <v>929000</v>
      </c>
      <c r="F16" s="40">
        <v>978000</v>
      </c>
      <c r="G16" s="40">
        <v>996000</v>
      </c>
      <c r="H16" s="40">
        <v>996000</v>
      </c>
    </row>
    <row r="17" spans="1:8" ht="25.5" x14ac:dyDescent="0.25">
      <c r="A17" s="41"/>
      <c r="B17" s="37" t="s">
        <v>21</v>
      </c>
      <c r="C17" s="42">
        <v>1</v>
      </c>
      <c r="D17" s="38">
        <v>1</v>
      </c>
      <c r="E17" s="39">
        <v>648000</v>
      </c>
      <c r="F17" s="40">
        <v>590000</v>
      </c>
      <c r="G17" s="40">
        <v>609000</v>
      </c>
      <c r="H17" s="40">
        <v>629000</v>
      </c>
    </row>
    <row r="18" spans="1:8" ht="25.5" x14ac:dyDescent="0.25">
      <c r="A18" s="36"/>
      <c r="B18" s="37" t="s">
        <v>22</v>
      </c>
      <c r="C18" s="43">
        <v>4</v>
      </c>
      <c r="D18" s="38">
        <v>5</v>
      </c>
      <c r="E18" s="39">
        <v>2851000</v>
      </c>
      <c r="F18" s="40">
        <v>2906000</v>
      </c>
      <c r="G18" s="40">
        <v>2906000</v>
      </c>
      <c r="H18" s="40">
        <v>2906000</v>
      </c>
    </row>
    <row r="19" spans="1:8" x14ac:dyDescent="0.25">
      <c r="A19" s="36"/>
      <c r="B19" s="37" t="s">
        <v>23</v>
      </c>
      <c r="C19" s="43">
        <v>13</v>
      </c>
      <c r="D19" s="38">
        <v>13</v>
      </c>
      <c r="E19" s="39">
        <v>5468000</v>
      </c>
      <c r="F19" s="40">
        <v>5784000</v>
      </c>
      <c r="G19" s="40">
        <v>5828000</v>
      </c>
      <c r="H19" s="40">
        <v>5892000</v>
      </c>
    </row>
    <row r="20" spans="1:8" x14ac:dyDescent="0.25">
      <c r="A20" s="36"/>
      <c r="B20" s="37" t="s">
        <v>24</v>
      </c>
      <c r="C20" s="43">
        <v>12</v>
      </c>
      <c r="D20" s="38">
        <v>21</v>
      </c>
      <c r="E20" s="39">
        <v>4436000</v>
      </c>
      <c r="F20" s="40">
        <f>4107000+43000</f>
        <v>4150000</v>
      </c>
      <c r="G20" s="40">
        <f>5039000-54000</f>
        <v>4985000</v>
      </c>
      <c r="H20" s="40">
        <f>5143000+9000</f>
        <v>5152000</v>
      </c>
    </row>
    <row r="21" spans="1:8" x14ac:dyDescent="0.25">
      <c r="A21" s="36"/>
      <c r="B21" s="37" t="s">
        <v>25</v>
      </c>
      <c r="C21" s="42">
        <v>0</v>
      </c>
      <c r="D21" s="38">
        <v>0</v>
      </c>
      <c r="E21" s="40">
        <v>0</v>
      </c>
      <c r="F21" s="40">
        <v>0</v>
      </c>
      <c r="G21" s="40">
        <v>0</v>
      </c>
      <c r="H21" s="40">
        <v>0</v>
      </c>
    </row>
    <row r="22" spans="1:8" ht="25.5" x14ac:dyDescent="0.25">
      <c r="A22" s="36"/>
      <c r="B22" s="37" t="s">
        <v>26</v>
      </c>
      <c r="C22" s="42">
        <v>0</v>
      </c>
      <c r="D22" s="38">
        <v>0</v>
      </c>
      <c r="E22" s="40">
        <v>0</v>
      </c>
      <c r="F22" s="40">
        <v>0</v>
      </c>
      <c r="G22" s="40">
        <v>0</v>
      </c>
      <c r="H22" s="40">
        <v>0</v>
      </c>
    </row>
    <row r="23" spans="1:8" x14ac:dyDescent="0.25">
      <c r="A23" s="36"/>
      <c r="B23" s="37" t="s">
        <v>27</v>
      </c>
      <c r="C23" s="42">
        <v>0</v>
      </c>
      <c r="D23" s="38">
        <v>0</v>
      </c>
      <c r="E23" s="40">
        <v>0</v>
      </c>
      <c r="F23" s="40">
        <v>0</v>
      </c>
      <c r="G23" s="40">
        <v>0</v>
      </c>
      <c r="H23" s="40">
        <v>0</v>
      </c>
    </row>
    <row r="24" spans="1:8" ht="25.5" x14ac:dyDescent="0.25">
      <c r="A24" s="36"/>
      <c r="B24" s="37" t="s">
        <v>28</v>
      </c>
      <c r="C24" s="43">
        <v>1</v>
      </c>
      <c r="D24" s="38">
        <v>1</v>
      </c>
      <c r="E24" s="39">
        <v>339000</v>
      </c>
      <c r="F24" s="40">
        <v>348000</v>
      </c>
      <c r="G24" s="40">
        <v>354000</v>
      </c>
      <c r="H24" s="40">
        <v>361000</v>
      </c>
    </row>
    <row r="25" spans="1:8" ht="25.5" x14ac:dyDescent="0.25">
      <c r="A25" s="41"/>
      <c r="B25" s="37" t="s">
        <v>29</v>
      </c>
      <c r="C25" s="42">
        <v>0</v>
      </c>
      <c r="D25" s="38">
        <v>0</v>
      </c>
      <c r="E25" s="44">
        <v>0</v>
      </c>
      <c r="F25" s="40">
        <v>0</v>
      </c>
      <c r="G25" s="40">
        <v>0</v>
      </c>
      <c r="H25" s="40">
        <v>0</v>
      </c>
    </row>
    <row r="26" spans="1:8" ht="25.5" x14ac:dyDescent="0.25">
      <c r="A26" s="36"/>
      <c r="B26" s="37" t="s">
        <v>30</v>
      </c>
      <c r="C26" s="43">
        <v>2</v>
      </c>
      <c r="D26" s="38">
        <v>3</v>
      </c>
      <c r="E26" s="39">
        <v>543000</v>
      </c>
      <c r="F26" s="40">
        <v>806000</v>
      </c>
      <c r="G26" s="40">
        <v>822000</v>
      </c>
      <c r="H26" s="40">
        <v>835000</v>
      </c>
    </row>
    <row r="27" spans="1:8" x14ac:dyDescent="0.25">
      <c r="A27" s="36"/>
      <c r="B27" s="37" t="s">
        <v>31</v>
      </c>
      <c r="C27" s="43">
        <v>2</v>
      </c>
      <c r="D27" s="38">
        <v>1</v>
      </c>
      <c r="E27" s="39">
        <v>920000</v>
      </c>
      <c r="F27" s="40">
        <v>460000</v>
      </c>
      <c r="G27" s="40">
        <v>460000</v>
      </c>
      <c r="H27" s="40">
        <v>460000</v>
      </c>
    </row>
    <row r="28" spans="1:8" x14ac:dyDescent="0.25">
      <c r="A28" s="36"/>
      <c r="B28" s="37" t="s">
        <v>32</v>
      </c>
      <c r="C28" s="43">
        <v>1</v>
      </c>
      <c r="D28" s="38">
        <v>2</v>
      </c>
      <c r="E28" s="39">
        <v>316000</v>
      </c>
      <c r="F28" s="40">
        <v>404000</v>
      </c>
      <c r="G28" s="40">
        <v>413000</v>
      </c>
      <c r="H28" s="40">
        <v>419000</v>
      </c>
    </row>
    <row r="29" spans="1:8" ht="24" x14ac:dyDescent="0.25">
      <c r="A29" s="45"/>
      <c r="B29" s="46" t="s">
        <v>33</v>
      </c>
      <c r="C29" s="42">
        <v>0</v>
      </c>
      <c r="D29" s="47">
        <v>1</v>
      </c>
      <c r="E29" s="48">
        <v>0</v>
      </c>
      <c r="F29" s="48">
        <v>144000</v>
      </c>
      <c r="G29" s="48">
        <v>147000</v>
      </c>
      <c r="H29" s="48">
        <v>150000</v>
      </c>
    </row>
    <row r="30" spans="1:8" x14ac:dyDescent="0.25">
      <c r="A30" s="49"/>
      <c r="B30" s="50" t="s">
        <v>34</v>
      </c>
      <c r="C30" s="51">
        <f>SUM(C16:C29)</f>
        <v>36</v>
      </c>
      <c r="D30" s="52">
        <f>SUM(D16:D29)</f>
        <v>49</v>
      </c>
      <c r="E30" s="53"/>
      <c r="F30" s="53"/>
      <c r="G30" s="53"/>
      <c r="H30" s="53"/>
    </row>
    <row r="31" spans="1:8" x14ac:dyDescent="0.25">
      <c r="A31" s="54" t="s">
        <v>35</v>
      </c>
      <c r="B31" s="114" t="s">
        <v>36</v>
      </c>
      <c r="C31" s="115"/>
      <c r="D31" s="116"/>
      <c r="E31" s="44">
        <v>0</v>
      </c>
      <c r="F31" s="48">
        <v>75000</v>
      </c>
      <c r="G31" s="48">
        <v>75000</v>
      </c>
      <c r="H31" s="48">
        <v>75000</v>
      </c>
    </row>
    <row r="32" spans="1:8" x14ac:dyDescent="0.25">
      <c r="A32" s="54" t="s">
        <v>37</v>
      </c>
      <c r="B32" s="114" t="s">
        <v>38</v>
      </c>
      <c r="C32" s="115"/>
      <c r="D32" s="116"/>
      <c r="E32" s="39">
        <v>750000</v>
      </c>
      <c r="F32" s="40">
        <v>750000</v>
      </c>
      <c r="G32" s="40">
        <v>750000</v>
      </c>
      <c r="H32" s="40">
        <v>750000</v>
      </c>
    </row>
    <row r="33" spans="1:8" x14ac:dyDescent="0.25">
      <c r="A33" s="54" t="s">
        <v>39</v>
      </c>
      <c r="B33" s="114" t="s">
        <v>40</v>
      </c>
      <c r="C33" s="115"/>
      <c r="D33" s="116"/>
      <c r="E33" s="39">
        <v>900000</v>
      </c>
      <c r="F33" s="40">
        <v>900000</v>
      </c>
      <c r="G33" s="40">
        <v>900000</v>
      </c>
      <c r="H33" s="40">
        <v>900000</v>
      </c>
    </row>
    <row r="34" spans="1:8" x14ac:dyDescent="0.25">
      <c r="A34" s="54" t="s">
        <v>41</v>
      </c>
      <c r="B34" s="114" t="s">
        <v>42</v>
      </c>
      <c r="C34" s="115"/>
      <c r="D34" s="116"/>
      <c r="E34" s="39">
        <v>1310000</v>
      </c>
      <c r="F34" s="40">
        <v>1400000</v>
      </c>
      <c r="G34" s="40">
        <v>1500000</v>
      </c>
      <c r="H34" s="40">
        <v>1520000</v>
      </c>
    </row>
    <row r="35" spans="1:8" x14ac:dyDescent="0.25">
      <c r="A35" s="55">
        <v>21111</v>
      </c>
      <c r="B35" s="101" t="s">
        <v>43</v>
      </c>
      <c r="C35" s="102"/>
      <c r="D35" s="103"/>
      <c r="E35" s="56">
        <f>SUM(E36:E37)</f>
        <v>3500000</v>
      </c>
      <c r="F35" s="56">
        <f t="shared" ref="F35:H35" si="6">SUM(F36:F37)</f>
        <v>3100000</v>
      </c>
      <c r="G35" s="56">
        <f t="shared" si="6"/>
        <v>3100000</v>
      </c>
      <c r="H35" s="56">
        <f t="shared" si="6"/>
        <v>3100000</v>
      </c>
    </row>
    <row r="36" spans="1:8" x14ac:dyDescent="0.25">
      <c r="A36" s="54" t="s">
        <v>35</v>
      </c>
      <c r="B36" s="114" t="s">
        <v>44</v>
      </c>
      <c r="C36" s="115"/>
      <c r="D36" s="116"/>
      <c r="E36" s="39">
        <v>3400000</v>
      </c>
      <c r="F36" s="40">
        <v>3000000</v>
      </c>
      <c r="G36" s="40">
        <v>3000000</v>
      </c>
      <c r="H36" s="40">
        <v>3000000</v>
      </c>
    </row>
    <row r="37" spans="1:8" x14ac:dyDescent="0.25">
      <c r="A37" s="54" t="s">
        <v>45</v>
      </c>
      <c r="B37" s="114" t="s">
        <v>46</v>
      </c>
      <c r="C37" s="115"/>
      <c r="D37" s="116"/>
      <c r="E37" s="57">
        <v>100000</v>
      </c>
      <c r="F37" s="40">
        <v>100000</v>
      </c>
      <c r="G37" s="40">
        <v>100000</v>
      </c>
      <c r="H37" s="40">
        <v>100000</v>
      </c>
    </row>
    <row r="38" spans="1:8" x14ac:dyDescent="0.25">
      <c r="A38" s="55">
        <v>21210</v>
      </c>
      <c r="B38" s="101" t="s">
        <v>47</v>
      </c>
      <c r="C38" s="102"/>
      <c r="D38" s="103"/>
      <c r="E38" s="58">
        <f>E39</f>
        <v>245000</v>
      </c>
      <c r="F38" s="58">
        <f t="shared" ref="F38:H38" si="7">F39</f>
        <v>245000</v>
      </c>
      <c r="G38" s="58">
        <f t="shared" si="7"/>
        <v>245000</v>
      </c>
      <c r="H38" s="58">
        <f t="shared" si="7"/>
        <v>245000</v>
      </c>
    </row>
    <row r="39" spans="1:8" x14ac:dyDescent="0.25">
      <c r="A39" s="54" t="s">
        <v>18</v>
      </c>
      <c r="B39" s="114" t="s">
        <v>48</v>
      </c>
      <c r="C39" s="115"/>
      <c r="D39" s="116"/>
      <c r="E39" s="57">
        <v>245000</v>
      </c>
      <c r="F39" s="40">
        <v>245000</v>
      </c>
      <c r="G39" s="40">
        <v>245000</v>
      </c>
      <c r="H39" s="40">
        <v>245000</v>
      </c>
    </row>
    <row r="40" spans="1:8" x14ac:dyDescent="0.25">
      <c r="A40" s="25">
        <v>22</v>
      </c>
      <c r="B40" s="117" t="s">
        <v>49</v>
      </c>
      <c r="C40" s="118"/>
      <c r="D40" s="119"/>
      <c r="E40" s="29">
        <f>SUM(E41+E46+E48+E51+E54+E57+E61+E63+E68+E70)</f>
        <v>5245000</v>
      </c>
      <c r="F40" s="29">
        <f t="shared" ref="F40:H40" si="8">SUM(F41+F46+F48+F51+F54+F57+F61+F63+F68+F70)</f>
        <v>6360000</v>
      </c>
      <c r="G40" s="29">
        <f t="shared" si="8"/>
        <v>5910000</v>
      </c>
      <c r="H40" s="29">
        <f t="shared" si="8"/>
        <v>5910000</v>
      </c>
    </row>
    <row r="41" spans="1:8" x14ac:dyDescent="0.25">
      <c r="A41" s="55">
        <v>22010</v>
      </c>
      <c r="B41" s="101" t="s">
        <v>50</v>
      </c>
      <c r="C41" s="102"/>
      <c r="D41" s="103"/>
      <c r="E41" s="58">
        <f>SUM(E42:E45)</f>
        <v>410000</v>
      </c>
      <c r="F41" s="58">
        <f t="shared" ref="F41:H41" si="9">SUM(F42:F45)</f>
        <v>465000</v>
      </c>
      <c r="G41" s="58">
        <f t="shared" si="9"/>
        <v>465000</v>
      </c>
      <c r="H41" s="58">
        <f t="shared" si="9"/>
        <v>465000</v>
      </c>
    </row>
    <row r="42" spans="1:8" x14ac:dyDescent="0.25">
      <c r="A42" s="54" t="s">
        <v>18</v>
      </c>
      <c r="B42" s="114" t="s">
        <v>51</v>
      </c>
      <c r="C42" s="115"/>
      <c r="D42" s="116"/>
      <c r="E42" s="59">
        <v>215000</v>
      </c>
      <c r="F42" s="60">
        <v>215000</v>
      </c>
      <c r="G42" s="60">
        <v>215000</v>
      </c>
      <c r="H42" s="60">
        <v>215000</v>
      </c>
    </row>
    <row r="43" spans="1:8" x14ac:dyDescent="0.25">
      <c r="A43" s="54" t="s">
        <v>35</v>
      </c>
      <c r="B43" s="114" t="s">
        <v>52</v>
      </c>
      <c r="C43" s="115"/>
      <c r="D43" s="116"/>
      <c r="E43" s="59">
        <v>180000</v>
      </c>
      <c r="F43" s="60">
        <v>180000</v>
      </c>
      <c r="G43" s="60">
        <v>180000</v>
      </c>
      <c r="H43" s="60">
        <v>180000</v>
      </c>
    </row>
    <row r="44" spans="1:8" x14ac:dyDescent="0.25">
      <c r="A44" s="54" t="s">
        <v>53</v>
      </c>
      <c r="B44" s="114" t="s">
        <v>54</v>
      </c>
      <c r="C44" s="115"/>
      <c r="D44" s="116"/>
      <c r="E44" s="59">
        <v>15000</v>
      </c>
      <c r="F44" s="60">
        <v>30000</v>
      </c>
      <c r="G44" s="60">
        <v>30000</v>
      </c>
      <c r="H44" s="60">
        <v>30000</v>
      </c>
    </row>
    <row r="45" spans="1:8" x14ac:dyDescent="0.25">
      <c r="A45" s="54" t="s">
        <v>37</v>
      </c>
      <c r="B45" s="114" t="s">
        <v>55</v>
      </c>
      <c r="C45" s="115"/>
      <c r="D45" s="116"/>
      <c r="E45" s="60">
        <v>0</v>
      </c>
      <c r="F45" s="60">
        <v>40000</v>
      </c>
      <c r="G45" s="60">
        <v>40000</v>
      </c>
      <c r="H45" s="60">
        <v>40000</v>
      </c>
    </row>
    <row r="46" spans="1:8" x14ac:dyDescent="0.25">
      <c r="A46" s="61">
        <v>22020</v>
      </c>
      <c r="B46" s="120" t="s">
        <v>56</v>
      </c>
      <c r="C46" s="121"/>
      <c r="D46" s="122"/>
      <c r="E46" s="60">
        <f>E47</f>
        <v>0</v>
      </c>
      <c r="F46" s="60">
        <f t="shared" ref="F46:H46" si="10">F47</f>
        <v>0</v>
      </c>
      <c r="G46" s="60">
        <f t="shared" si="10"/>
        <v>0</v>
      </c>
      <c r="H46" s="60">
        <f t="shared" si="10"/>
        <v>0</v>
      </c>
    </row>
    <row r="47" spans="1:8" x14ac:dyDescent="0.25">
      <c r="A47" s="54" t="s">
        <v>18</v>
      </c>
      <c r="B47" s="114" t="s">
        <v>57</v>
      </c>
      <c r="C47" s="115"/>
      <c r="D47" s="116"/>
      <c r="E47" s="62">
        <v>0</v>
      </c>
      <c r="F47" s="62">
        <v>0</v>
      </c>
      <c r="G47" s="62">
        <v>0</v>
      </c>
      <c r="H47" s="62">
        <v>0</v>
      </c>
    </row>
    <row r="48" spans="1:8" x14ac:dyDescent="0.25">
      <c r="A48" s="55">
        <v>22030</v>
      </c>
      <c r="B48" s="101" t="s">
        <v>58</v>
      </c>
      <c r="C48" s="102"/>
      <c r="D48" s="103"/>
      <c r="E48" s="58">
        <f>SUM(E49:E50)</f>
        <v>1520000</v>
      </c>
      <c r="F48" s="58">
        <f t="shared" ref="F48:H48" si="11">SUM(F49:F50)</f>
        <v>1880000</v>
      </c>
      <c r="G48" s="58">
        <f t="shared" si="11"/>
        <v>1880000</v>
      </c>
      <c r="H48" s="58">
        <f t="shared" si="11"/>
        <v>1880000</v>
      </c>
    </row>
    <row r="49" spans="1:8" x14ac:dyDescent="0.25">
      <c r="A49" s="54" t="s">
        <v>18</v>
      </c>
      <c r="B49" s="114" t="s">
        <v>59</v>
      </c>
      <c r="C49" s="115"/>
      <c r="D49" s="116"/>
      <c r="E49" s="57">
        <v>1520000</v>
      </c>
      <c r="F49" s="62">
        <v>1880000</v>
      </c>
      <c r="G49" s="62">
        <v>1880000</v>
      </c>
      <c r="H49" s="62">
        <v>1880000</v>
      </c>
    </row>
    <row r="50" spans="1:8" x14ac:dyDescent="0.25">
      <c r="A50" s="54" t="s">
        <v>35</v>
      </c>
      <c r="B50" s="114" t="s">
        <v>60</v>
      </c>
      <c r="C50" s="115"/>
      <c r="D50" s="116"/>
      <c r="E50" s="60">
        <v>0</v>
      </c>
      <c r="F50" s="60">
        <v>0</v>
      </c>
      <c r="G50" s="60">
        <v>0</v>
      </c>
      <c r="H50" s="60">
        <v>0</v>
      </c>
    </row>
    <row r="51" spans="1:8" x14ac:dyDescent="0.25">
      <c r="A51" s="55">
        <v>22040</v>
      </c>
      <c r="B51" s="101" t="s">
        <v>61</v>
      </c>
      <c r="C51" s="102"/>
      <c r="D51" s="103"/>
      <c r="E51" s="58">
        <f>SUM(E52:E53)</f>
        <v>1400000</v>
      </c>
      <c r="F51" s="58">
        <f t="shared" ref="F51:H51" si="12">SUM(F52:F53)</f>
        <v>1450000</v>
      </c>
      <c r="G51" s="58">
        <f t="shared" si="12"/>
        <v>1000000</v>
      </c>
      <c r="H51" s="58">
        <f t="shared" si="12"/>
        <v>1000000</v>
      </c>
    </row>
    <row r="52" spans="1:8" x14ac:dyDescent="0.25">
      <c r="A52" s="54" t="s">
        <v>18</v>
      </c>
      <c r="B52" s="114" t="s">
        <v>62</v>
      </c>
      <c r="C52" s="115"/>
      <c r="D52" s="116"/>
      <c r="E52" s="57">
        <v>700000</v>
      </c>
      <c r="F52" s="62">
        <v>600000</v>
      </c>
      <c r="G52" s="62">
        <v>600000</v>
      </c>
      <c r="H52" s="62">
        <v>600000</v>
      </c>
    </row>
    <row r="53" spans="1:8" x14ac:dyDescent="0.25">
      <c r="A53" s="54" t="s">
        <v>35</v>
      </c>
      <c r="B53" s="114" t="s">
        <v>63</v>
      </c>
      <c r="C53" s="115"/>
      <c r="D53" s="116"/>
      <c r="E53" s="57">
        <v>700000</v>
      </c>
      <c r="F53" s="62">
        <v>850000</v>
      </c>
      <c r="G53" s="62">
        <v>400000</v>
      </c>
      <c r="H53" s="62">
        <v>400000</v>
      </c>
    </row>
    <row r="54" spans="1:8" x14ac:dyDescent="0.25">
      <c r="A54" s="55">
        <v>22050</v>
      </c>
      <c r="B54" s="101" t="s">
        <v>64</v>
      </c>
      <c r="C54" s="102"/>
      <c r="D54" s="103"/>
      <c r="E54" s="58">
        <f>SUM(E55:E56)</f>
        <v>375000</v>
      </c>
      <c r="F54" s="58">
        <f t="shared" ref="F54:H54" si="13">SUM(F55:F56)</f>
        <v>375000</v>
      </c>
      <c r="G54" s="58">
        <f t="shared" si="13"/>
        <v>375000</v>
      </c>
      <c r="H54" s="58">
        <f t="shared" si="13"/>
        <v>375000</v>
      </c>
    </row>
    <row r="55" spans="1:8" x14ac:dyDescent="0.25">
      <c r="A55" s="54" t="s">
        <v>18</v>
      </c>
      <c r="B55" s="114" t="s">
        <v>65</v>
      </c>
      <c r="C55" s="115"/>
      <c r="D55" s="116"/>
      <c r="E55" s="39">
        <v>75000</v>
      </c>
      <c r="F55" s="62">
        <v>75000</v>
      </c>
      <c r="G55" s="62">
        <v>75000</v>
      </c>
      <c r="H55" s="62">
        <v>75000</v>
      </c>
    </row>
    <row r="56" spans="1:8" x14ac:dyDescent="0.25">
      <c r="A56" s="54" t="s">
        <v>53</v>
      </c>
      <c r="B56" s="114" t="s">
        <v>66</v>
      </c>
      <c r="C56" s="115"/>
      <c r="D56" s="116"/>
      <c r="E56" s="57">
        <v>300000</v>
      </c>
      <c r="F56" s="62">
        <v>300000</v>
      </c>
      <c r="G56" s="62">
        <v>300000</v>
      </c>
      <c r="H56" s="62">
        <v>300000</v>
      </c>
    </row>
    <row r="57" spans="1:8" x14ac:dyDescent="0.25">
      <c r="A57" s="55">
        <v>22060</v>
      </c>
      <c r="B57" s="101" t="s">
        <v>67</v>
      </c>
      <c r="C57" s="102"/>
      <c r="D57" s="103"/>
      <c r="E57" s="58">
        <f>SUM(E58:E60)</f>
        <v>1225000</v>
      </c>
      <c r="F57" s="58">
        <f t="shared" ref="F57:H57" si="14">SUM(F58:F60)</f>
        <v>1700000</v>
      </c>
      <c r="G57" s="58">
        <f t="shared" si="14"/>
        <v>1700000</v>
      </c>
      <c r="H57" s="58">
        <f t="shared" si="14"/>
        <v>1700000</v>
      </c>
    </row>
    <row r="58" spans="1:8" x14ac:dyDescent="0.25">
      <c r="A58" s="54" t="s">
        <v>18</v>
      </c>
      <c r="B58" s="114" t="s">
        <v>68</v>
      </c>
      <c r="C58" s="115"/>
      <c r="D58" s="116"/>
      <c r="E58" s="39">
        <v>1200000</v>
      </c>
      <c r="F58" s="62">
        <v>1000000</v>
      </c>
      <c r="G58" s="62">
        <v>1000000</v>
      </c>
      <c r="H58" s="62">
        <v>1000000</v>
      </c>
    </row>
    <row r="59" spans="1:8" x14ac:dyDescent="0.25">
      <c r="A59" s="54" t="s">
        <v>53</v>
      </c>
      <c r="B59" s="114" t="s">
        <v>69</v>
      </c>
      <c r="C59" s="115"/>
      <c r="D59" s="116"/>
      <c r="E59" s="39">
        <v>15000</v>
      </c>
      <c r="F59" s="62">
        <v>400000</v>
      </c>
      <c r="G59" s="62">
        <v>400000</v>
      </c>
      <c r="H59" s="62">
        <v>400000</v>
      </c>
    </row>
    <row r="60" spans="1:8" x14ac:dyDescent="0.25">
      <c r="A60" s="54" t="s">
        <v>70</v>
      </c>
      <c r="B60" s="114" t="s">
        <v>71</v>
      </c>
      <c r="C60" s="115"/>
      <c r="D60" s="116"/>
      <c r="E60" s="39">
        <v>10000</v>
      </c>
      <c r="F60" s="62">
        <v>300000</v>
      </c>
      <c r="G60" s="62">
        <v>300000</v>
      </c>
      <c r="H60" s="62">
        <v>300000</v>
      </c>
    </row>
    <row r="61" spans="1:8" x14ac:dyDescent="0.25">
      <c r="A61" s="55">
        <v>22090</v>
      </c>
      <c r="B61" s="101" t="s">
        <v>72</v>
      </c>
      <c r="C61" s="102"/>
      <c r="D61" s="103"/>
      <c r="E61" s="63">
        <f>E62</f>
        <v>0</v>
      </c>
      <c r="F61" s="64">
        <f>F62</f>
        <v>0</v>
      </c>
      <c r="G61" s="64">
        <f>G62</f>
        <v>0</v>
      </c>
      <c r="H61" s="64">
        <f>H62</f>
        <v>0</v>
      </c>
    </row>
    <row r="62" spans="1:8" x14ac:dyDescent="0.25">
      <c r="A62" s="54" t="s">
        <v>18</v>
      </c>
      <c r="B62" s="114" t="s">
        <v>73</v>
      </c>
      <c r="C62" s="115"/>
      <c r="D62" s="116"/>
      <c r="E62" s="62">
        <v>0</v>
      </c>
      <c r="F62" s="62">
        <v>0</v>
      </c>
      <c r="G62" s="62">
        <v>0</v>
      </c>
      <c r="H62" s="62">
        <v>0</v>
      </c>
    </row>
    <row r="63" spans="1:8" x14ac:dyDescent="0.25">
      <c r="A63" s="55">
        <v>22100</v>
      </c>
      <c r="B63" s="101" t="s">
        <v>74</v>
      </c>
      <c r="C63" s="102"/>
      <c r="D63" s="103"/>
      <c r="E63" s="58">
        <f>SUM(E64:E67)</f>
        <v>130000</v>
      </c>
      <c r="F63" s="58">
        <f t="shared" ref="F63:H63" si="15">SUM(F64:F67)</f>
        <v>130000</v>
      </c>
      <c r="G63" s="58">
        <f t="shared" si="15"/>
        <v>130000</v>
      </c>
      <c r="H63" s="58">
        <f t="shared" si="15"/>
        <v>130000</v>
      </c>
    </row>
    <row r="64" spans="1:8" x14ac:dyDescent="0.25">
      <c r="A64" s="54" t="s">
        <v>18</v>
      </c>
      <c r="B64" s="114" t="s">
        <v>75</v>
      </c>
      <c r="C64" s="115"/>
      <c r="D64" s="116"/>
      <c r="E64" s="39">
        <v>25000</v>
      </c>
      <c r="F64" s="62">
        <v>25000</v>
      </c>
      <c r="G64" s="62">
        <v>25000</v>
      </c>
      <c r="H64" s="62">
        <v>25000</v>
      </c>
    </row>
    <row r="65" spans="1:8" x14ac:dyDescent="0.25">
      <c r="A65" s="54" t="s">
        <v>53</v>
      </c>
      <c r="B65" s="114" t="s">
        <v>76</v>
      </c>
      <c r="C65" s="115"/>
      <c r="D65" s="116"/>
      <c r="E65" s="39">
        <v>100000</v>
      </c>
      <c r="F65" s="62">
        <v>100000</v>
      </c>
      <c r="G65" s="62">
        <v>100000</v>
      </c>
      <c r="H65" s="62">
        <v>100000</v>
      </c>
    </row>
    <row r="66" spans="1:8" x14ac:dyDescent="0.25">
      <c r="A66" s="54" t="s">
        <v>70</v>
      </c>
      <c r="B66" s="114" t="s">
        <v>77</v>
      </c>
      <c r="C66" s="115"/>
      <c r="D66" s="116"/>
      <c r="E66" s="62">
        <v>0</v>
      </c>
      <c r="F66" s="62">
        <v>0</v>
      </c>
      <c r="G66" s="62">
        <v>0</v>
      </c>
      <c r="H66" s="62">
        <v>0</v>
      </c>
    </row>
    <row r="67" spans="1:8" x14ac:dyDescent="0.25">
      <c r="A67" s="54" t="s">
        <v>39</v>
      </c>
      <c r="B67" s="114" t="s">
        <v>78</v>
      </c>
      <c r="C67" s="115"/>
      <c r="D67" s="116"/>
      <c r="E67" s="39">
        <v>5000</v>
      </c>
      <c r="F67" s="62">
        <v>5000</v>
      </c>
      <c r="G67" s="62">
        <v>5000</v>
      </c>
      <c r="H67" s="62">
        <v>5000</v>
      </c>
    </row>
    <row r="68" spans="1:8" x14ac:dyDescent="0.25">
      <c r="A68" s="55">
        <v>22120</v>
      </c>
      <c r="B68" s="101" t="s">
        <v>79</v>
      </c>
      <c r="C68" s="102"/>
      <c r="D68" s="103"/>
      <c r="E68" s="58">
        <f>E69</f>
        <v>25000</v>
      </c>
      <c r="F68" s="58">
        <f t="shared" ref="F68:H68" si="16">F69</f>
        <v>100000</v>
      </c>
      <c r="G68" s="58">
        <f t="shared" si="16"/>
        <v>100000</v>
      </c>
      <c r="H68" s="58">
        <f t="shared" si="16"/>
        <v>100000</v>
      </c>
    </row>
    <row r="69" spans="1:8" x14ac:dyDescent="0.25">
      <c r="A69" s="54" t="s">
        <v>80</v>
      </c>
      <c r="B69" s="114" t="s">
        <v>81</v>
      </c>
      <c r="C69" s="115"/>
      <c r="D69" s="116"/>
      <c r="E69" s="39">
        <v>25000</v>
      </c>
      <c r="F69" s="62">
        <v>100000</v>
      </c>
      <c r="G69" s="62">
        <v>100000</v>
      </c>
      <c r="H69" s="62">
        <v>100000</v>
      </c>
    </row>
    <row r="70" spans="1:8" x14ac:dyDescent="0.25">
      <c r="A70" s="65">
        <v>22900</v>
      </c>
      <c r="B70" s="126" t="s">
        <v>82</v>
      </c>
      <c r="C70" s="127"/>
      <c r="D70" s="128"/>
      <c r="E70" s="66">
        <f>SUM(E71:E73)</f>
        <v>160000</v>
      </c>
      <c r="F70" s="66">
        <f t="shared" ref="F70:H70" si="17">SUM(F71:F73)</f>
        <v>260000</v>
      </c>
      <c r="G70" s="66">
        <f t="shared" si="17"/>
        <v>260000</v>
      </c>
      <c r="H70" s="66">
        <f t="shared" si="17"/>
        <v>260000</v>
      </c>
    </row>
    <row r="71" spans="1:8" x14ac:dyDescent="0.25">
      <c r="A71" s="54" t="s">
        <v>18</v>
      </c>
      <c r="B71" s="114" t="s">
        <v>83</v>
      </c>
      <c r="C71" s="115"/>
      <c r="D71" s="116"/>
      <c r="E71" s="39">
        <v>160000</v>
      </c>
      <c r="F71" s="62">
        <v>160000</v>
      </c>
      <c r="G71" s="62">
        <v>160000</v>
      </c>
      <c r="H71" s="62">
        <v>160000</v>
      </c>
    </row>
    <row r="72" spans="1:8" x14ac:dyDescent="0.25">
      <c r="A72" s="54" t="s">
        <v>84</v>
      </c>
      <c r="B72" s="114" t="s">
        <v>85</v>
      </c>
      <c r="C72" s="115"/>
      <c r="D72" s="116"/>
      <c r="E72" s="62">
        <v>0</v>
      </c>
      <c r="F72" s="62">
        <v>0</v>
      </c>
      <c r="G72" s="62">
        <v>0</v>
      </c>
      <c r="H72" s="62">
        <v>0</v>
      </c>
    </row>
    <row r="73" spans="1:8" x14ac:dyDescent="0.25">
      <c r="A73" s="54" t="s">
        <v>86</v>
      </c>
      <c r="B73" s="114" t="s">
        <v>87</v>
      </c>
      <c r="C73" s="115"/>
      <c r="D73" s="116"/>
      <c r="E73" s="62">
        <v>0</v>
      </c>
      <c r="F73" s="62">
        <v>100000</v>
      </c>
      <c r="G73" s="62">
        <v>100000</v>
      </c>
      <c r="H73" s="62">
        <v>100000</v>
      </c>
    </row>
    <row r="74" spans="1:8" x14ac:dyDescent="0.25">
      <c r="A74" s="67">
        <v>26</v>
      </c>
      <c r="B74" s="123" t="s">
        <v>88</v>
      </c>
      <c r="C74" s="124"/>
      <c r="D74" s="125"/>
      <c r="E74" s="68">
        <f t="shared" ref="E74:H75" si="18">E75</f>
        <v>290000000</v>
      </c>
      <c r="F74" s="68">
        <f t="shared" si="18"/>
        <v>294600000</v>
      </c>
      <c r="G74" s="68">
        <f t="shared" si="18"/>
        <v>295500000</v>
      </c>
      <c r="H74" s="68">
        <f t="shared" si="18"/>
        <v>295500000</v>
      </c>
    </row>
    <row r="75" spans="1:8" x14ac:dyDescent="0.25">
      <c r="A75" s="55">
        <v>26313</v>
      </c>
      <c r="B75" s="101" t="s">
        <v>89</v>
      </c>
      <c r="C75" s="102"/>
      <c r="D75" s="103"/>
      <c r="E75" s="69">
        <f t="shared" si="18"/>
        <v>290000000</v>
      </c>
      <c r="F75" s="69">
        <f t="shared" si="18"/>
        <v>294600000</v>
      </c>
      <c r="G75" s="69">
        <f t="shared" si="18"/>
        <v>295500000</v>
      </c>
      <c r="H75" s="69">
        <f t="shared" si="18"/>
        <v>295500000</v>
      </c>
    </row>
    <row r="76" spans="1:8" x14ac:dyDescent="0.25">
      <c r="A76" s="54" t="s">
        <v>90</v>
      </c>
      <c r="B76" s="114" t="s">
        <v>91</v>
      </c>
      <c r="C76" s="115"/>
      <c r="D76" s="116"/>
      <c r="E76" s="39">
        <v>290000000</v>
      </c>
      <c r="F76" s="62">
        <v>294600000</v>
      </c>
      <c r="G76" s="62">
        <v>295500000</v>
      </c>
      <c r="H76" s="62">
        <v>295500000</v>
      </c>
    </row>
    <row r="77" spans="1:8" x14ac:dyDescent="0.25">
      <c r="A77" s="70"/>
      <c r="B77" s="133" t="s">
        <v>92</v>
      </c>
      <c r="C77" s="134"/>
      <c r="D77" s="135"/>
      <c r="E77" s="56"/>
      <c r="F77" s="56"/>
      <c r="G77" s="56"/>
      <c r="H77" s="56"/>
    </row>
    <row r="78" spans="1:8" x14ac:dyDescent="0.25">
      <c r="A78" s="70"/>
      <c r="B78" s="71" t="s">
        <v>93</v>
      </c>
      <c r="C78" s="72"/>
      <c r="D78" s="73"/>
      <c r="E78" s="56"/>
      <c r="F78" s="56"/>
      <c r="G78" s="56"/>
      <c r="H78" s="56"/>
    </row>
    <row r="79" spans="1:8" x14ac:dyDescent="0.25">
      <c r="A79" s="25">
        <v>28</v>
      </c>
      <c r="B79" s="117" t="s">
        <v>94</v>
      </c>
      <c r="C79" s="118"/>
      <c r="D79" s="119"/>
      <c r="E79" s="29">
        <f t="shared" ref="E79:H80" si="19">E80</f>
        <v>12000000</v>
      </c>
      <c r="F79" s="29">
        <f t="shared" si="19"/>
        <v>13000000</v>
      </c>
      <c r="G79" s="29">
        <f t="shared" si="19"/>
        <v>13000000</v>
      </c>
      <c r="H79" s="29">
        <f t="shared" si="19"/>
        <v>13000000</v>
      </c>
    </row>
    <row r="80" spans="1:8" x14ac:dyDescent="0.25">
      <c r="A80" s="55">
        <v>28211</v>
      </c>
      <c r="B80" s="101" t="s">
        <v>95</v>
      </c>
      <c r="C80" s="102"/>
      <c r="D80" s="103"/>
      <c r="E80" s="69">
        <f t="shared" si="19"/>
        <v>12000000</v>
      </c>
      <c r="F80" s="69">
        <f t="shared" si="19"/>
        <v>13000000</v>
      </c>
      <c r="G80" s="69">
        <f t="shared" si="19"/>
        <v>13000000</v>
      </c>
      <c r="H80" s="69">
        <f t="shared" si="19"/>
        <v>13000000</v>
      </c>
    </row>
    <row r="81" spans="1:8" x14ac:dyDescent="0.25">
      <c r="A81" s="54" t="s">
        <v>96</v>
      </c>
      <c r="B81" s="136" t="s">
        <v>97</v>
      </c>
      <c r="C81" s="137"/>
      <c r="D81" s="138"/>
      <c r="E81" s="57">
        <v>12000000</v>
      </c>
      <c r="F81" s="62">
        <v>13000000</v>
      </c>
      <c r="G81" s="62">
        <v>13000000</v>
      </c>
      <c r="H81" s="62">
        <v>13000000</v>
      </c>
    </row>
    <row r="82" spans="1:8" x14ac:dyDescent="0.25">
      <c r="A82" s="129" t="s">
        <v>98</v>
      </c>
      <c r="B82" s="129"/>
      <c r="C82" s="129"/>
      <c r="D82" s="129"/>
      <c r="E82" s="24">
        <f>E83+E86</f>
        <v>8000000</v>
      </c>
      <c r="F82" s="24">
        <f t="shared" ref="F82:H82" si="20">F83+F86</f>
        <v>7000000</v>
      </c>
      <c r="G82" s="24">
        <f t="shared" si="20"/>
        <v>7000000</v>
      </c>
      <c r="H82" s="24">
        <f t="shared" si="20"/>
        <v>7000000</v>
      </c>
    </row>
    <row r="83" spans="1:8" x14ac:dyDescent="0.25">
      <c r="A83" s="74">
        <v>26</v>
      </c>
      <c r="B83" s="75" t="s">
        <v>88</v>
      </c>
      <c r="C83" s="76"/>
      <c r="D83" s="77"/>
      <c r="E83" s="78">
        <f t="shared" ref="E83:H84" si="21">E84</f>
        <v>5000000</v>
      </c>
      <c r="F83" s="78">
        <f t="shared" si="21"/>
        <v>5000000</v>
      </c>
      <c r="G83" s="78">
        <f t="shared" si="21"/>
        <v>5000000</v>
      </c>
      <c r="H83" s="78">
        <f t="shared" si="21"/>
        <v>5000000</v>
      </c>
    </row>
    <row r="84" spans="1:8" x14ac:dyDescent="0.25">
      <c r="A84" s="79">
        <v>26323</v>
      </c>
      <c r="B84" s="80" t="s">
        <v>99</v>
      </c>
      <c r="C84" s="81"/>
      <c r="D84" s="82"/>
      <c r="E84" s="83">
        <f t="shared" si="21"/>
        <v>5000000</v>
      </c>
      <c r="F84" s="83">
        <f t="shared" si="21"/>
        <v>5000000</v>
      </c>
      <c r="G84" s="83">
        <f t="shared" si="21"/>
        <v>5000000</v>
      </c>
      <c r="H84" s="83">
        <f t="shared" si="21"/>
        <v>5000000</v>
      </c>
    </row>
    <row r="85" spans="1:8" x14ac:dyDescent="0.25">
      <c r="A85" s="84" t="s">
        <v>90</v>
      </c>
      <c r="B85" s="85" t="s">
        <v>91</v>
      </c>
      <c r="C85" s="81"/>
      <c r="D85" s="82"/>
      <c r="E85" s="39">
        <v>5000000</v>
      </c>
      <c r="F85" s="62">
        <v>5000000</v>
      </c>
      <c r="G85" s="62">
        <v>5000000</v>
      </c>
      <c r="H85" s="62">
        <v>5000000</v>
      </c>
    </row>
    <row r="86" spans="1:8" x14ac:dyDescent="0.25">
      <c r="A86" s="86">
        <v>28</v>
      </c>
      <c r="B86" s="25" t="s">
        <v>94</v>
      </c>
      <c r="C86" s="81"/>
      <c r="D86" s="82"/>
      <c r="E86" s="87">
        <f t="shared" ref="E86:H87" si="22">E87</f>
        <v>3000000</v>
      </c>
      <c r="F86" s="87">
        <f t="shared" si="22"/>
        <v>2000000</v>
      </c>
      <c r="G86" s="87">
        <f t="shared" si="22"/>
        <v>2000000</v>
      </c>
      <c r="H86" s="87">
        <f t="shared" si="22"/>
        <v>2000000</v>
      </c>
    </row>
    <row r="87" spans="1:8" x14ac:dyDescent="0.25">
      <c r="A87" s="79">
        <v>28221</v>
      </c>
      <c r="B87" s="88" t="s">
        <v>95</v>
      </c>
      <c r="C87" s="81"/>
      <c r="D87" s="82"/>
      <c r="E87" s="89">
        <f t="shared" si="22"/>
        <v>3000000</v>
      </c>
      <c r="F87" s="89">
        <f t="shared" si="22"/>
        <v>2000000</v>
      </c>
      <c r="G87" s="89">
        <f t="shared" si="22"/>
        <v>2000000</v>
      </c>
      <c r="H87" s="89">
        <f t="shared" si="22"/>
        <v>2000000</v>
      </c>
    </row>
    <row r="88" spans="1:8" ht="15.75" thickBot="1" x14ac:dyDescent="0.3">
      <c r="A88" s="54" t="s">
        <v>96</v>
      </c>
      <c r="B88" s="90" t="s">
        <v>97</v>
      </c>
      <c r="C88" s="91" t="s">
        <v>100</v>
      </c>
      <c r="D88" s="92"/>
      <c r="E88" s="39">
        <v>3000000</v>
      </c>
      <c r="F88" s="62">
        <v>2000000</v>
      </c>
      <c r="G88" s="62">
        <v>2000000</v>
      </c>
      <c r="H88" s="62">
        <v>2000000</v>
      </c>
    </row>
    <row r="89" spans="1:8" ht="15.75" thickBot="1" x14ac:dyDescent="0.3">
      <c r="A89" s="130" t="s">
        <v>101</v>
      </c>
      <c r="B89" s="131"/>
      <c r="C89" s="131"/>
      <c r="D89" s="132"/>
      <c r="E89" s="93">
        <f>E12+E82</f>
        <v>338400000</v>
      </c>
      <c r="F89" s="93">
        <f>F12+F82</f>
        <v>344000000</v>
      </c>
      <c r="G89" s="93">
        <f>G12+G82</f>
        <v>345500000</v>
      </c>
      <c r="H89" s="93">
        <f>H12+H82</f>
        <v>345800000</v>
      </c>
    </row>
  </sheetData>
  <mergeCells count="62">
    <mergeCell ref="A82:D82"/>
    <mergeCell ref="A89:D89"/>
    <mergeCell ref="B75:D75"/>
    <mergeCell ref="B76:D76"/>
    <mergeCell ref="B77:D77"/>
    <mergeCell ref="B79:D79"/>
    <mergeCell ref="B80:D80"/>
    <mergeCell ref="B81:D81"/>
    <mergeCell ref="B74:D74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62:D62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50:D50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38:D38"/>
    <mergeCell ref="B11:D11"/>
    <mergeCell ref="A12:D12"/>
    <mergeCell ref="C14:C15"/>
    <mergeCell ref="D14:D15"/>
    <mergeCell ref="B31:D31"/>
    <mergeCell ref="B32:D32"/>
    <mergeCell ref="B33:D33"/>
    <mergeCell ref="B34:D34"/>
    <mergeCell ref="B35:D35"/>
    <mergeCell ref="B36:D36"/>
    <mergeCell ref="B37:D37"/>
    <mergeCell ref="A9:H9"/>
    <mergeCell ref="A3:D3"/>
    <mergeCell ref="A4:D4"/>
    <mergeCell ref="A5:B5"/>
    <mergeCell ref="A6:D6"/>
    <mergeCell ref="A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SYSTEMS ANALYST</cp:lastModifiedBy>
  <dcterms:created xsi:type="dcterms:W3CDTF">2017-09-18T07:07:33Z</dcterms:created>
  <dcterms:modified xsi:type="dcterms:W3CDTF">2018-07-04T10:49:53Z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