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Content" sheetId="1" r:id="rId1"/>
    <sheet name="Explanations" sheetId="2" r:id="rId2"/>
    <sheet name="T1" sheetId="3" r:id="rId3"/>
    <sheet name="T2" sheetId="4" r:id="rId4"/>
    <sheet name="T3-T5" sheetId="5" r:id="rId5"/>
    <sheet name="T6" sheetId="6" r:id="rId6"/>
    <sheet name="T7" sheetId="7" r:id="rId7"/>
    <sheet name="T8" sheetId="8" r:id="rId8"/>
    <sheet name="T9" sheetId="9" r:id="rId9"/>
    <sheet name="T10" sheetId="10" r:id="rId10"/>
  </sheets>
  <definedNames>
    <definedName name="_Fill" localSheetId="1" hidden="1">#REF!</definedName>
    <definedName name="_Fill" localSheetId="5" hidden="1">#REF!</definedName>
    <definedName name="_Fill" hidden="1">#REF!</definedName>
    <definedName name="dfgg">#REF!</definedName>
    <definedName name="Excel_BuiltIn_Database">#REF!</definedName>
    <definedName name="l">#REF!</definedName>
    <definedName name="nal" localSheetId="5" hidden="1">#REF!</definedName>
    <definedName name="nal" hidden="1">#REF!</definedName>
    <definedName name="o">#REF!</definedName>
    <definedName name="_xlnm.Print_Area" localSheetId="6">'T7'!$A$2:$P$37</definedName>
    <definedName name="_xlnm.Print_Area" localSheetId="7">'T8'!$A$2:$AA$29</definedName>
    <definedName name="_xlnm.Print_Titles" localSheetId="3">'T2'!$A:$A</definedName>
    <definedName name="_xlnm.Print_Titles" localSheetId="4">'T3-T5'!$A:$A</definedName>
    <definedName name="rainl">#REF!</definedName>
    <definedName name="s">#REF!</definedName>
    <definedName name="sul" localSheetId="1">#REF!</definedName>
    <definedName name="sul" localSheetId="5" hidden="1">#REF!</definedName>
    <definedName name="sul" hidden="1">#REF!</definedName>
    <definedName name="w">#REF!</definedName>
  </definedNames>
  <calcPr fullCalcOnLoad="1"/>
</workbook>
</file>

<file path=xl/sharedStrings.xml><?xml version="1.0" encoding="utf-8"?>
<sst xmlns="http://schemas.openxmlformats.org/spreadsheetml/2006/main" count="819" uniqueCount="251">
  <si>
    <t>Fossil fuels</t>
  </si>
  <si>
    <t>Electricity</t>
  </si>
  <si>
    <t>Coal</t>
  </si>
  <si>
    <t>Gasolene</t>
  </si>
  <si>
    <t>Kerosene</t>
  </si>
  <si>
    <t>LPG</t>
  </si>
  <si>
    <t>Hydro</t>
  </si>
  <si>
    <t>Wind</t>
  </si>
  <si>
    <t>Other</t>
  </si>
  <si>
    <t>toe</t>
  </si>
  <si>
    <t>ktoe</t>
  </si>
  <si>
    <t>kWh</t>
  </si>
  <si>
    <t>GWh</t>
  </si>
  <si>
    <t>Rod.</t>
  </si>
  <si>
    <t>Total</t>
  </si>
  <si>
    <t>Sector</t>
  </si>
  <si>
    <t>Diesel oil</t>
  </si>
  <si>
    <t>Fuel oil</t>
  </si>
  <si>
    <t>%</t>
  </si>
  <si>
    <t>Details</t>
  </si>
  <si>
    <t>Unit</t>
  </si>
  <si>
    <t>Energy source</t>
  </si>
  <si>
    <t>Physical unit (Thousand tonne\GWh)</t>
  </si>
  <si>
    <t>Fuel Oil</t>
  </si>
  <si>
    <t>Landfill gas</t>
  </si>
  <si>
    <t>Energy unit (ktoe)</t>
  </si>
  <si>
    <t>Total imports</t>
  </si>
  <si>
    <t>Kerosene (excl. jet fuel)</t>
  </si>
  <si>
    <t>Jet fuel type kerosene</t>
  </si>
  <si>
    <t>Energy sources</t>
  </si>
  <si>
    <t>Rupees</t>
  </si>
  <si>
    <t>Lt</t>
  </si>
  <si>
    <t>LPG - Cooking Gas</t>
  </si>
  <si>
    <t>12 Kg</t>
  </si>
  <si>
    <t>LPG- Auto Gas</t>
  </si>
  <si>
    <t>Peak Demand (MW)</t>
  </si>
  <si>
    <t>Electricity generated (GWh)</t>
  </si>
  <si>
    <t>Sales
(GWh)</t>
  </si>
  <si>
    <t>Total 
Consumption</t>
  </si>
  <si>
    <t>Year</t>
  </si>
  <si>
    <t>Installed</t>
  </si>
  <si>
    <t>Effective</t>
  </si>
  <si>
    <t>Thermal</t>
  </si>
  <si>
    <t>Available for sales</t>
  </si>
  <si>
    <t>Isl. of Mtius</t>
  </si>
  <si>
    <t xml:space="preserve">Total </t>
  </si>
  <si>
    <t>Source: Central Electricity Board &amp; Annual Sugar Industry Energy Survey</t>
  </si>
  <si>
    <t>Source of energy</t>
  </si>
  <si>
    <t>Primary energy</t>
  </si>
  <si>
    <t>Secondary energy</t>
  </si>
  <si>
    <t>TOTAL</t>
  </si>
  <si>
    <t>tonne</t>
  </si>
  <si>
    <t>Fuel wood ¹</t>
  </si>
  <si>
    <t xml:space="preserve">Electricity </t>
  </si>
  <si>
    <t>Land</t>
  </si>
  <si>
    <t>Charcoal ¹</t>
  </si>
  <si>
    <t>Diesel oil ¹</t>
  </si>
  <si>
    <t>Tariff group</t>
  </si>
  <si>
    <t>Number of consumers</t>
  </si>
  <si>
    <t xml:space="preserve"> Domestic</t>
  </si>
  <si>
    <t xml:space="preserve"> Commercial</t>
  </si>
  <si>
    <t xml:space="preserve"> Industrial</t>
  </si>
  <si>
    <t xml:space="preserve"> Other</t>
  </si>
  <si>
    <t>GWh sold</t>
  </si>
  <si>
    <t xml:space="preserve">Average no. of units per consumer (kWh) </t>
  </si>
  <si>
    <t>Source: Central Electricity Board</t>
  </si>
  <si>
    <t>Value sold (Rs.mn)</t>
  </si>
  <si>
    <t>Total Final energy consumption</t>
  </si>
  <si>
    <t>Total electricity generated</t>
  </si>
  <si>
    <t>Total electricity sold</t>
  </si>
  <si>
    <t>Photovoltaic</t>
  </si>
  <si>
    <r>
      <t xml:space="preserve">           </t>
    </r>
    <r>
      <rPr>
        <i/>
        <sz val="11"/>
        <rFont val="Times New Roman"/>
        <family val="1"/>
      </rPr>
      <t xml:space="preserve"> Of which renewables</t>
    </r>
  </si>
  <si>
    <t xml:space="preserve">Fuelwood </t>
  </si>
  <si>
    <t>Total primary energy requirement</t>
  </si>
  <si>
    <t>Annual increase</t>
  </si>
  <si>
    <t>Import dependency</t>
  </si>
  <si>
    <t xml:space="preserve">  Coal</t>
  </si>
  <si>
    <t xml:space="preserve">  Hydro</t>
  </si>
  <si>
    <t>Kerosene (excl.jet fuel)</t>
  </si>
  <si>
    <t xml:space="preserve">  Gas turbine (kerosene)</t>
  </si>
  <si>
    <t xml:space="preserve">  Diesel &amp; Fuel oil</t>
  </si>
  <si>
    <t>Diesel</t>
  </si>
  <si>
    <t>Air</t>
  </si>
  <si>
    <t>Jet Fuel</t>
  </si>
  <si>
    <t>Sea</t>
  </si>
  <si>
    <t xml:space="preserve">Bagasse </t>
  </si>
  <si>
    <t>Air: Jet Fuel</t>
  </si>
  <si>
    <t xml:space="preserve">Diesel oil </t>
  </si>
  <si>
    <t xml:space="preserve">Charcoal </t>
  </si>
  <si>
    <t xml:space="preserve">Fuel wood </t>
  </si>
  <si>
    <t>Imported (Fossil Fuels)</t>
  </si>
  <si>
    <r>
      <rPr>
        <vertAlign val="superscript"/>
        <sz val="11"/>
        <rFont val="Times New Roman"/>
        <family val="1"/>
      </rPr>
      <t>1</t>
    </r>
    <r>
      <rPr>
        <sz val="11"/>
        <rFont val="Times New Roman"/>
        <family val="1"/>
      </rPr>
      <t xml:space="preserve"> Estimates</t>
    </r>
  </si>
  <si>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</si>
  <si>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</si>
  <si>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</si>
  <si>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</si>
  <si>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</si>
  <si>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</si>
  <si>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</si>
  <si>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Hydro                    GWh</t>
  </si>
  <si>
    <t xml:space="preserve">     Wind                     GWh</t>
  </si>
  <si>
    <t xml:space="preserve">     Landfill gas</t>
  </si>
  <si>
    <t xml:space="preserve">     Photovoltaic</t>
  </si>
  <si>
    <r>
      <t xml:space="preserve">     Bagasse</t>
    </r>
    <r>
      <rPr>
        <vertAlign val="superscript"/>
        <sz val="11"/>
        <rFont val="Times New Roman"/>
        <family val="1"/>
      </rPr>
      <t>1</t>
    </r>
  </si>
  <si>
    <r>
      <t xml:space="preserve">     Fuelwood </t>
    </r>
    <r>
      <rPr>
        <vertAlign val="superscript"/>
        <sz val="11"/>
        <rFont val="Times New Roman"/>
        <family val="1"/>
      </rPr>
      <t>1</t>
    </r>
  </si>
  <si>
    <t xml:space="preserve">         Kerosene</t>
  </si>
  <si>
    <t xml:space="preserve">         Aviation Fuel</t>
  </si>
  <si>
    <t xml:space="preserve">       Aviation Fuel</t>
  </si>
  <si>
    <t xml:space="preserve">       Fuel Oil</t>
  </si>
  <si>
    <t>Local (Renewables)</t>
  </si>
  <si>
    <t xml:space="preserve">     Hydro</t>
  </si>
  <si>
    <t xml:space="preserve">     Wind</t>
  </si>
  <si>
    <t xml:space="preserve">  Gasolene</t>
  </si>
  <si>
    <t xml:space="preserve">  Diesel oil</t>
  </si>
  <si>
    <t xml:space="preserve">  Dual Purpose Kerosene</t>
  </si>
  <si>
    <t xml:space="preserve">  Fuel oil</t>
  </si>
  <si>
    <t xml:space="preserve">  LPG</t>
  </si>
  <si>
    <t xml:space="preserve">    Aviation Fuel</t>
  </si>
  <si>
    <t xml:space="preserve">    Kerosene</t>
  </si>
  <si>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</si>
  <si>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</si>
  <si>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</si>
  <si>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</si>
  <si>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</si>
  <si>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</si>
  <si>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</si>
  <si>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Island of Mauritius</t>
  </si>
  <si>
    <t xml:space="preserve">       Island of Rodrigues</t>
  </si>
  <si>
    <t xml:space="preserve">  Landfill gas</t>
  </si>
  <si>
    <t xml:space="preserve">  Photovoltaic / Wind</t>
  </si>
  <si>
    <r>
      <rPr>
        <vertAlign val="superscript"/>
        <sz val="10"/>
        <rFont val="Times New Roman"/>
        <family val="1"/>
      </rPr>
      <t>1</t>
    </r>
    <r>
      <rPr>
        <sz val="10"/>
        <rFont val="Times New Roman"/>
        <family val="1"/>
      </rPr>
      <t>Estimate</t>
    </r>
  </si>
  <si>
    <r>
      <t xml:space="preserve">  Coal </t>
    </r>
    <r>
      <rPr>
        <vertAlign val="superscript"/>
        <sz val="11"/>
        <rFont val="Times New Roman"/>
        <family val="1"/>
      </rPr>
      <t>1</t>
    </r>
  </si>
  <si>
    <r>
      <t xml:space="preserve">  Bagasse </t>
    </r>
    <r>
      <rPr>
        <vertAlign val="superscript"/>
        <sz val="11"/>
        <rFont val="Times New Roman"/>
        <family val="1"/>
      </rPr>
      <t>1</t>
    </r>
  </si>
  <si>
    <t>Explanations</t>
  </si>
  <si>
    <t xml:space="preserve">  2. Scope</t>
  </si>
  <si>
    <t xml:space="preserve">  3. Data sources</t>
  </si>
  <si>
    <t>Mid-year population</t>
  </si>
  <si>
    <t>thousand</t>
  </si>
  <si>
    <t>Rs/kWh</t>
  </si>
  <si>
    <t>Efficiency Indicators</t>
  </si>
  <si>
    <t xml:space="preserve">Per capita primary energy requirement
  </t>
  </si>
  <si>
    <t xml:space="preserve">Per capita final energy consumption
  </t>
  </si>
  <si>
    <t xml:space="preserve">Per capita consumption of electricity consumed 
  </t>
  </si>
  <si>
    <t xml:space="preserve">Electricity consumption per household </t>
  </si>
  <si>
    <t xml:space="preserve">           installations and the losses in the station transformers.</t>
  </si>
  <si>
    <t>Historical Series</t>
  </si>
  <si>
    <t xml:space="preserve">Energy Statistics </t>
  </si>
  <si>
    <r>
      <rPr>
        <b/>
        <sz val="11"/>
        <rFont val="Times New Roman"/>
        <family val="1"/>
      </rPr>
      <t>Energy</t>
    </r>
    <r>
      <rPr>
        <sz val="11"/>
        <rFont val="Times New Roman"/>
        <family val="1"/>
      </rPr>
      <t>: Means the capacity for doing work or for producing heat. Producing heat is a common manifestation of ‘doing work’ as are producing light and motive force.</t>
    </r>
  </si>
  <si>
    <r>
      <rPr>
        <b/>
        <sz val="11"/>
        <rFont val="Times New Roman"/>
        <family val="1"/>
      </rPr>
      <t>Energy uni</t>
    </r>
    <r>
      <rPr>
        <sz val="11"/>
        <rFont val="Times New Roman"/>
        <family val="1"/>
      </rPr>
      <t>t: 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r>
  </si>
  <si>
    <r>
      <rPr>
        <b/>
        <sz val="11"/>
        <rFont val="Times New Roman"/>
        <family val="1"/>
      </rPr>
      <t>Energy intensity</t>
    </r>
    <r>
      <rPr>
        <sz val="11"/>
        <rFont val="Times New Roman"/>
        <family val="1"/>
      </rPr>
      <t xml:space="preserve">  : Provides a measure of the efficiency with which energy is being used in production. A lower ratio usually reflects a more efficient use of energy.</t>
    </r>
  </si>
  <si>
    <r>
      <rPr>
        <b/>
        <sz val="11"/>
        <rFont val="Times New Roman"/>
        <family val="1"/>
      </rPr>
      <t>Primary energy requiremen</t>
    </r>
    <r>
      <rPr>
        <sz val="11"/>
        <rFont val="Times New Roman"/>
        <family val="1"/>
      </rPr>
      <t xml:space="preserve">t: It is the sum of imported fuels and locally available fuels less re-exports  to bunkers after adjusting for stock changes. </t>
    </r>
  </si>
  <si>
    <r>
      <rPr>
        <b/>
        <sz val="11"/>
        <rFont val="Times New Roman"/>
        <family val="1"/>
      </rPr>
      <t>Final Energy Consumption</t>
    </r>
    <r>
      <rPr>
        <sz val="11"/>
        <rFont val="Times New Roman"/>
        <family val="1"/>
      </rPr>
      <t>: Energy consumption by final user- i.e. energy which is not being used for transformation into other forms of energy. The consumption by sector is presented as follows:</t>
    </r>
  </si>
  <si>
    <r>
      <rPr>
        <b/>
        <sz val="11"/>
        <color indexed="8"/>
        <rFont val="Times New Roman"/>
        <family val="1"/>
      </rPr>
      <t>Renewables or Renewable sources of energy</t>
    </r>
    <r>
      <rPr>
        <sz val="11"/>
        <color indexed="8"/>
        <rFont val="Times New Roman"/>
        <family val="1"/>
      </rPr>
      <t>: 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r>
  </si>
  <si>
    <r>
      <rPr>
        <b/>
        <sz val="11"/>
        <rFont val="Times New Roman"/>
        <family val="1"/>
      </rPr>
      <t>Fuels</t>
    </r>
    <r>
      <rPr>
        <sz val="11"/>
        <rFont val="Times New Roman"/>
        <family val="1"/>
      </rPr>
      <t>: The term fuel is used to describe those energy sources, whether primary or secondary, that must be subjected to combustion or fission in order to release the energy stored up inside them.</t>
    </r>
  </si>
  <si>
    <r>
      <rPr>
        <b/>
        <sz val="11"/>
        <rFont val="Times New Roman"/>
        <family val="1"/>
      </rPr>
      <t>Jet fuel Kerosene-type</t>
    </r>
    <r>
      <rPr>
        <sz val="11"/>
        <rFont val="Times New Roman"/>
        <family val="1"/>
      </rPr>
      <t>: Refers to medium oils meeting the required properties for use in jet engines and aircraft-turbine engines.</t>
    </r>
  </si>
  <si>
    <r>
      <rPr>
        <b/>
        <sz val="11"/>
        <rFont val="Times New Roman"/>
        <family val="1"/>
      </rPr>
      <t>Capacity</t>
    </r>
    <r>
      <rPr>
        <sz val="11"/>
        <rFont val="Times New Roman"/>
        <family val="1"/>
      </rPr>
      <t>: The maximum power available from a power station at a point in time:</t>
    </r>
  </si>
  <si>
    <r>
      <rPr>
        <b/>
        <sz val="11"/>
        <rFont val="Times New Roman"/>
        <family val="1"/>
      </rPr>
      <t>Hydro</t>
    </r>
    <r>
      <rPr>
        <sz val="11"/>
        <rFont val="Times New Roman"/>
        <family val="1"/>
      </rPr>
      <t>: Energy derived from the potential and kinetic energy content of water.</t>
    </r>
  </si>
  <si>
    <r>
      <rPr>
        <b/>
        <sz val="11"/>
        <rFont val="Times New Roman"/>
        <family val="1"/>
      </rPr>
      <t>IPP (Independent Power Producers)</t>
    </r>
    <r>
      <rPr>
        <sz val="11"/>
        <rFont val="Times New Roman"/>
        <family val="1"/>
      </rPr>
      <t xml:space="preserve">: Undertakings which, in addition to their main activities, themselves produce (individually or in combination) electric energy intended, in whole or in part, to meet their own needs and for sale to the CEB. </t>
    </r>
  </si>
  <si>
    <t>Energy  Statistics</t>
  </si>
  <si>
    <t>Thousand tonne\GWh</t>
  </si>
  <si>
    <t>Thousand Tonne</t>
  </si>
  <si>
    <t>Rs 000</t>
  </si>
  <si>
    <t>Value (c.i.f): Rs/tonne</t>
  </si>
  <si>
    <r>
      <t xml:space="preserve">Fuel Oil </t>
    </r>
    <r>
      <rPr>
        <vertAlign val="superscript"/>
        <sz val="11"/>
        <rFont val="Times New Roman"/>
        <family val="1"/>
      </rPr>
      <t>1</t>
    </r>
  </si>
  <si>
    <t>…</t>
  </si>
  <si>
    <t>…  Not Available</t>
  </si>
  <si>
    <r>
      <t>Plant capacity</t>
    </r>
    <r>
      <rPr>
        <b/>
        <vertAlign val="superscript"/>
        <sz val="11"/>
        <rFont val="Times New Roman"/>
        <family val="1"/>
      </rPr>
      <t>1</t>
    </r>
    <r>
      <rPr>
        <b/>
        <sz val="11"/>
        <rFont val="Times New Roman"/>
        <family val="1"/>
      </rPr>
      <t>(MW)</t>
    </r>
  </si>
  <si>
    <r>
      <rPr>
        <vertAlign val="superscript"/>
        <sz val="11"/>
        <rFont val="Times New Roman"/>
        <family val="1"/>
      </rPr>
      <t>1</t>
    </r>
    <r>
      <rPr>
        <sz val="11"/>
        <rFont val="Times New Roman"/>
        <family val="1"/>
      </rPr>
      <t xml:space="preserve"> </t>
    </r>
    <r>
      <rPr>
        <sz val="10"/>
        <rFont val="Times New Roman"/>
        <family val="1"/>
      </rPr>
      <t xml:space="preserve">Includes plant capacity for electricity not exported to CEB </t>
    </r>
  </si>
  <si>
    <r>
      <t xml:space="preserve">Average sales price </t>
    </r>
    <r>
      <rPr>
        <b/>
        <vertAlign val="superscript"/>
        <sz val="11"/>
        <rFont val="Times New Roman"/>
        <family val="1"/>
      </rPr>
      <t>1</t>
    </r>
    <r>
      <rPr>
        <b/>
        <sz val="11"/>
        <rFont val="Times New Roman"/>
        <family val="1"/>
      </rPr>
      <t xml:space="preserve"> (Rs./kWh)</t>
    </r>
  </si>
  <si>
    <r>
      <rPr>
        <vertAlign val="superscript"/>
        <sz val="11"/>
        <rFont val="Times New Roman"/>
        <family val="1"/>
      </rPr>
      <t>1</t>
    </r>
    <r>
      <rPr>
        <sz val="11"/>
        <rFont val="Times New Roman"/>
        <family val="1"/>
      </rPr>
      <t xml:space="preserve"> Excluding VAT and meter rent</t>
    </r>
  </si>
  <si>
    <t xml:space="preserve">      LPG</t>
  </si>
  <si>
    <t>% of all energy sources on total imports</t>
  </si>
  <si>
    <r>
      <t xml:space="preserve">All energy   sources       </t>
    </r>
    <r>
      <rPr>
        <b/>
        <sz val="11"/>
        <rFont val="Times New Roman"/>
        <family val="1"/>
      </rPr>
      <t xml:space="preserve"> (Rs)</t>
    </r>
  </si>
  <si>
    <t>1. Manufacturing</t>
  </si>
  <si>
    <t>2. Transport</t>
  </si>
  <si>
    <t>4. Household</t>
  </si>
  <si>
    <t>5. Agriculture</t>
  </si>
  <si>
    <t>6. Other (n.e.s) and losses</t>
  </si>
  <si>
    <t>3. Commercial and Distributive Trade</t>
  </si>
  <si>
    <t>Percentages (%)</t>
  </si>
  <si>
    <t>of which renewables</t>
  </si>
  <si>
    <t>Physical unit (Thousand tonne)</t>
  </si>
  <si>
    <t>Data on energy  statistics pertains to the Republic of Mauritius unless stated otherwise.</t>
  </si>
  <si>
    <r>
      <rPr>
        <vertAlign val="superscript"/>
        <sz val="11"/>
        <rFont val="Times New Roman"/>
        <family val="1"/>
      </rPr>
      <t xml:space="preserve">1 </t>
    </r>
    <r>
      <rPr>
        <sz val="11"/>
        <rFont val="Times New Roman"/>
        <family val="1"/>
      </rPr>
      <t>Not retail price but sales price of STC</t>
    </r>
  </si>
  <si>
    <t>N.A Not Applicable</t>
  </si>
  <si>
    <t>N.A</t>
  </si>
  <si>
    <t>Data on Energy are mainly collected from the Central Electricity Board, Petroleum Companies and the Independent Power Producers (IPPs).</t>
  </si>
  <si>
    <r>
      <t>1.</t>
    </r>
    <r>
      <rPr>
        <b/>
        <sz val="11"/>
        <color indexed="8"/>
        <rFont val="Times New Roman"/>
        <family val="1"/>
      </rPr>
      <t xml:space="preserve"> Concepts and Definition</t>
    </r>
  </si>
  <si>
    <t>Source: Central Electricity Board and Annual Sugar Industry Energy Survey</t>
  </si>
  <si>
    <t>Physical Unit</t>
  </si>
  <si>
    <r>
      <rPr>
        <b/>
        <sz val="11"/>
        <rFont val="Times New Roman"/>
        <family val="1"/>
      </rPr>
      <t>Coal</t>
    </r>
    <r>
      <rPr>
        <sz val="11"/>
        <rFont val="Times New Roman"/>
        <family val="1"/>
      </rPr>
      <t xml:space="preserve"> :  Fossil fuel that has a high degree of coalification, with a gross calorific value over 24MJ/kg (5700 Kcal/kg) on an ash-free but moist basis.</t>
    </r>
  </si>
  <si>
    <r>
      <rPr>
        <b/>
        <sz val="11"/>
        <rFont val="Times New Roman"/>
        <family val="1"/>
      </rPr>
      <t>Diesel Oi</t>
    </r>
    <r>
      <rPr>
        <sz val="11"/>
        <rFont val="Times New Roman"/>
        <family val="1"/>
      </rPr>
      <t>l :  Consists primarily of medium oil distilling between 1800C and 3800 C.</t>
    </r>
  </si>
  <si>
    <r>
      <rPr>
        <b/>
        <sz val="11"/>
        <color indexed="8"/>
        <rFont val="Times New Roman"/>
        <family val="1"/>
      </rPr>
      <t>Fuel Oils</t>
    </r>
    <r>
      <rPr>
        <sz val="11"/>
        <color indexed="8"/>
        <rFont val="Times New Roman"/>
        <family val="1"/>
      </rPr>
      <t xml:space="preserve"> :  The heavy oils from the refining process and used as fuel in power stations. It is also commonly used by ships and industrial large-scale heating boilers installations as a fuel in furnaces or boilers.</t>
    </r>
  </si>
  <si>
    <r>
      <rPr>
        <b/>
        <sz val="11"/>
        <rFont val="Times New Roman"/>
        <family val="1"/>
      </rPr>
      <t>Gasolene</t>
    </r>
    <r>
      <rPr>
        <sz val="11"/>
        <rFont val="Times New Roman"/>
        <family val="1"/>
      </rPr>
      <t xml:space="preserve"> :  Comprises a mixture of relatively volatile hydrocarbons with or without small quantities of activities, which have been blended to form a fuel suitable for use in spark-ignition internal combustion engines. </t>
    </r>
  </si>
  <si>
    <r>
      <rPr>
        <b/>
        <sz val="11"/>
        <rFont val="Times New Roman"/>
        <family val="1"/>
      </rPr>
      <t>Peak Demand</t>
    </r>
    <r>
      <rPr>
        <sz val="11"/>
        <rFont val="Times New Roman"/>
        <family val="1"/>
      </rPr>
      <t xml:space="preserve">:  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  </t>
    </r>
  </si>
  <si>
    <r>
      <rPr>
        <b/>
        <sz val="11"/>
        <rFont val="Times New Roman"/>
        <family val="1"/>
      </rPr>
      <t>Wind energy</t>
    </r>
    <r>
      <rPr>
        <sz val="11"/>
        <rFont val="Times New Roman"/>
        <family val="1"/>
      </rPr>
      <t>:  Energy derived from the action of the wind.</t>
    </r>
  </si>
  <si>
    <r>
      <rPr>
        <b/>
        <sz val="11"/>
        <rFont val="Times New Roman"/>
        <family val="1"/>
      </rPr>
      <t>Fuel wood</t>
    </r>
    <r>
      <rPr>
        <sz val="11"/>
        <rFont val="Times New Roman"/>
        <family val="1"/>
      </rPr>
      <t xml:space="preserve"> :  The term ‘fuel wood’ embraces all forms of woody material. </t>
    </r>
  </si>
  <si>
    <r>
      <t>Gigawatt hour</t>
    </r>
    <r>
      <rPr>
        <sz val="11"/>
        <rFont val="Times New Roman"/>
        <family val="1"/>
      </rPr>
      <t xml:space="preserve"> (GWh):  Unit of electrical energy, equal to 3.6 terajoules (TJ). </t>
    </r>
  </si>
  <si>
    <r>
      <t xml:space="preserve">Imports: </t>
    </r>
    <r>
      <rPr>
        <sz val="11"/>
        <rFont val="Times New Roman"/>
        <family val="1"/>
      </rPr>
      <t xml:space="preserve"> Refer to amount of fuels obtained from other countries. </t>
    </r>
  </si>
  <si>
    <r>
      <rPr>
        <b/>
        <sz val="11"/>
        <rFont val="Times New Roman"/>
        <family val="1"/>
      </rPr>
      <t>Kerosene (exlc. Jet fuel type)</t>
    </r>
    <r>
      <rPr>
        <sz val="11"/>
        <rFont val="Times New Roman"/>
        <family val="1"/>
      </rPr>
      <t>: A medium oil distilling between 1500C and 3000 C and which is used in sectors other than aircraft transport.</t>
    </r>
  </si>
  <si>
    <r>
      <t xml:space="preserve">Kilowatt hour </t>
    </r>
    <r>
      <rPr>
        <sz val="11"/>
        <rFont val="Times New Roman"/>
        <family val="1"/>
      </rPr>
      <t>(kWh):  It is a precise measure of heat and work. 1kWh=3.6 x 106 joules</t>
    </r>
  </si>
  <si>
    <r>
      <t xml:space="preserve">Landfill Gas (LFG):  </t>
    </r>
    <r>
      <rPr>
        <sz val="11"/>
        <rFont val="Times New Roman"/>
        <family val="1"/>
      </rPr>
      <t>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r>
  </si>
  <si>
    <r>
      <t xml:space="preserve">Liquefied petroleum Gas (LPG):  </t>
    </r>
    <r>
      <rPr>
        <sz val="11"/>
        <rFont val="Times New Roman"/>
        <family val="1"/>
      </rPr>
      <t>Consists mainly of propane or butane, derived from oil. It is normally liquefied under pressure for transportation and storage. It is often used to power cooking stoves or heaters and to fuel some types of vehicle.</t>
    </r>
  </si>
  <si>
    <r>
      <rPr>
        <b/>
        <sz val="11"/>
        <rFont val="Times New Roman"/>
        <family val="1"/>
      </rPr>
      <t>Megawatt (MW)</t>
    </r>
    <r>
      <rPr>
        <sz val="11"/>
        <rFont val="Times New Roman"/>
        <family val="1"/>
      </rPr>
      <t>:  A unit of electrical power, equal to 106 watts, i.e 1000kW</t>
    </r>
  </si>
  <si>
    <r>
      <t xml:space="preserve">Petroleum products : </t>
    </r>
    <r>
      <rPr>
        <sz val="11"/>
        <rFont val="Times New Roman"/>
        <family val="1"/>
      </rPr>
      <t xml:space="preserve"> The primary source of petroleum products is crude oil. Petroleum or crude oil is a naturally occurring, flammable liquid found in rock formations in the Earth. Diesel oil, fuel oils, Gasolene, Kerosene and Liquefied petroleum gas(LPG) are amomg the major products of oil refineries. </t>
    </r>
  </si>
  <si>
    <r>
      <t xml:space="preserve">Solar: </t>
    </r>
    <r>
      <rPr>
        <sz val="11"/>
        <rFont val="Times New Roman"/>
        <family val="1"/>
      </rPr>
      <t xml:space="preserve"> Energy derived from solar radiation directly by photovoltaic effect, or indirectly by thermal transformation.</t>
    </r>
  </si>
  <si>
    <r>
      <t xml:space="preserve">Thermal plants: </t>
    </r>
    <r>
      <rPr>
        <sz val="11"/>
        <rFont val="Times New Roman"/>
        <family val="1"/>
      </rPr>
      <t xml:space="preserve"> Comprises of conventional thermal plants of all types, whether or not equipped for the combined generation of heat and electric energy. They include steam-operated generating plants and plants using internal combustion engines or gas turbines</t>
    </r>
  </si>
  <si>
    <r>
      <t xml:space="preserve">Thermal sources of electricity: </t>
    </r>
    <r>
      <rPr>
        <sz val="11"/>
        <rFont val="Times New Roman"/>
        <family val="1"/>
      </rPr>
      <t xml:space="preserve"> These include coal, oil, bagasse and landfill gas.</t>
    </r>
  </si>
  <si>
    <r>
      <rPr>
        <b/>
        <sz val="11"/>
        <rFont val="Times New Roman"/>
        <family val="1"/>
      </rPr>
      <t>Fossils fuels</t>
    </r>
    <r>
      <rPr>
        <sz val="11"/>
        <rFont val="Times New Roman"/>
        <family val="1"/>
      </rPr>
      <t xml:space="preserve"> :  Formed from the fossilized remains of dead plants and animals by exposure to heat and pressure in the Earth’s crust over hundreds of millions of years. </t>
    </r>
  </si>
  <si>
    <t>Average sales price of electricity</t>
  </si>
  <si>
    <r>
      <t xml:space="preserve">          </t>
    </r>
    <r>
      <rPr>
        <u val="single"/>
        <sz val="11"/>
        <rFont val="Times New Roman"/>
        <family val="1"/>
      </rPr>
      <t xml:space="preserve"> Installed capacity</t>
    </r>
    <r>
      <rPr>
        <sz val="11"/>
        <rFont val="Times New Roman"/>
        <family val="1"/>
      </rPr>
      <t>: The nameplate capacity of the generator set.</t>
    </r>
  </si>
  <si>
    <r>
      <t xml:space="preserve">           </t>
    </r>
    <r>
      <rPr>
        <u val="single"/>
        <sz val="11"/>
        <rFont val="Times New Roman"/>
        <family val="1"/>
      </rPr>
      <t>Effective capacity</t>
    </r>
    <r>
      <rPr>
        <sz val="11"/>
        <rFont val="Times New Roman"/>
        <family val="1"/>
      </rPr>
      <t>: It is the plant capacity less any amount of derated capacity from the install capacity.</t>
    </r>
  </si>
  <si>
    <r>
      <t xml:space="preserve">         </t>
    </r>
    <r>
      <rPr>
        <u val="single"/>
        <sz val="11"/>
        <rFont val="Times New Roman"/>
        <family val="1"/>
      </rPr>
      <t xml:space="preserve">  Plant capacity</t>
    </r>
    <r>
      <rPr>
        <sz val="11"/>
        <rFont val="Times New Roman"/>
        <family val="1"/>
      </rPr>
      <t>: The net capacity measured at the terminals of the stations, i.e, after deduction of the power absorbed by the auxiliary</t>
    </r>
  </si>
  <si>
    <r>
      <t xml:space="preserve">           </t>
    </r>
    <r>
      <rPr>
        <i/>
        <u val="single"/>
        <sz val="11"/>
        <rFont val="Times New Roman"/>
        <family val="1"/>
      </rPr>
      <t>Agriculture</t>
    </r>
    <r>
      <rPr>
        <i/>
        <sz val="11"/>
        <rFont val="Times New Roman"/>
        <family val="1"/>
      </rPr>
      <t>: Energy used for irrigation and by other agricultural equipments;</t>
    </r>
  </si>
  <si>
    <r>
      <t xml:space="preserve">          </t>
    </r>
    <r>
      <rPr>
        <i/>
        <u val="single"/>
        <sz val="11"/>
        <rFont val="Times New Roman"/>
        <family val="1"/>
      </rPr>
      <t>Commercial &amp; distributive trade</t>
    </r>
    <r>
      <rPr>
        <i/>
        <sz val="11"/>
        <rFont val="Times New Roman"/>
        <family val="1"/>
      </rPr>
      <t>: Energy consumed by the business and commercial sector;</t>
    </r>
  </si>
  <si>
    <r>
      <t xml:space="preserve">           </t>
    </r>
    <r>
      <rPr>
        <i/>
        <u val="single"/>
        <sz val="11"/>
        <rFont val="Times New Roman"/>
        <family val="1"/>
      </rPr>
      <t>Residential</t>
    </r>
    <r>
      <rPr>
        <i/>
        <sz val="11"/>
        <rFont val="Times New Roman"/>
        <family val="1"/>
      </rPr>
      <t>: Consumption of energy by residential sector;</t>
    </r>
  </si>
  <si>
    <r>
      <t xml:space="preserve">          </t>
    </r>
    <r>
      <rPr>
        <i/>
        <u val="single"/>
        <sz val="11"/>
        <rFont val="Times New Roman"/>
        <family val="1"/>
      </rPr>
      <t>Manufacturing</t>
    </r>
    <r>
      <rPr>
        <i/>
        <sz val="11"/>
        <rFont val="Times New Roman"/>
        <family val="1"/>
      </rPr>
      <t xml:space="preserve">: Consumption in industry and construction; and </t>
    </r>
  </si>
  <si>
    <r>
      <t xml:space="preserve">          </t>
    </r>
    <r>
      <rPr>
        <i/>
        <u val="single"/>
        <sz val="11"/>
        <rFont val="Times New Roman"/>
        <family val="1"/>
      </rPr>
      <t>Transport</t>
    </r>
    <r>
      <rPr>
        <i/>
        <sz val="11"/>
        <rFont val="Times New Roman"/>
        <family val="1"/>
      </rPr>
      <t>: Includes consumption by land vehicles, ships and local aircrafts.</t>
    </r>
  </si>
  <si>
    <t>-</t>
  </si>
  <si>
    <t xml:space="preserve">  -   Nil</t>
  </si>
  <si>
    <t>toe per Rs.100,000 GDP at 2000 prices</t>
  </si>
  <si>
    <r>
      <t xml:space="preserve">1 </t>
    </r>
    <r>
      <rPr>
        <sz val="12"/>
        <rFont val="Times New Roman"/>
        <family val="1"/>
      </rPr>
      <t xml:space="preserve">Revised </t>
    </r>
  </si>
  <si>
    <t>Table of contents</t>
  </si>
  <si>
    <t>Back to Table of Contents</t>
  </si>
  <si>
    <r>
      <t>Energy intensity</t>
    </r>
    <r>
      <rPr>
        <vertAlign val="superscript"/>
        <sz val="11"/>
        <rFont val="Times New Roman"/>
        <family val="1"/>
      </rPr>
      <t xml:space="preserve"> 1</t>
    </r>
  </si>
  <si>
    <t>Table 1   -  Main indicators, 1990-2016</t>
  </si>
  <si>
    <t>Table 2   -  Primary energy requirement , 1990-2016</t>
  </si>
  <si>
    <t>Table  3  -  Imports of energy sources, 1990-2016</t>
  </si>
  <si>
    <t>Table  4  -  Imports value of energy sources (Rs 000), 1990-2016</t>
  </si>
  <si>
    <t>Table  5  -  Average imports price of energy sources, 1990 - 2016</t>
  </si>
  <si>
    <t>Table  6  -  Average retail price (Rupees) of petroleum products used as energy sources, 1990 - 2016</t>
  </si>
  <si>
    <t>Table 7  -  Plant capacity, peak demand, electricity generation and sales, 1990-2016</t>
  </si>
  <si>
    <t>Table 8  -  Electricity production by source of energy, 1990-2016</t>
  </si>
  <si>
    <t>Table 9  -  Final energy consumption by sector and type of fuel ,  1990-2016</t>
  </si>
  <si>
    <t>Table 10  -  Sales of electricity by type of tariff, 1990-2016</t>
  </si>
  <si>
    <t>Table 1 -  Main indicators, 1990 - 2016</t>
  </si>
  <si>
    <t>Table 2  -  Primary energy requirement, 1990 - 2016</t>
  </si>
  <si>
    <t>Table  3  -  Imports of energy sources, 1990 - 2016</t>
  </si>
  <si>
    <t>Table  4  -  Imports value of energy sources (Rs 000), 1990 - 2016</t>
  </si>
  <si>
    <t>Table  5  Average import price of energy sources, 1990 - 2016</t>
  </si>
  <si>
    <t>Table 6 - Average retail price (Rupees) of petroleum products used as energy sources, 1990 - 2016</t>
  </si>
  <si>
    <t>Table 7 - Plant capacity, peak demand, electricity generation and sales, 1990 - 2016</t>
  </si>
  <si>
    <t>Table 9 -  Final energy consumption by sector and type of fuel,  1990-2016</t>
  </si>
  <si>
    <t xml:space="preserve">Table 10  -  Sales of electricity by type of tariff, 1990 - 2016 </t>
  </si>
  <si>
    <t>toe per Rs.100,000 GDP at 2006 prices</t>
  </si>
  <si>
    <t>.....</t>
  </si>
  <si>
    <t xml:space="preserve"> 
Republic of Mauritius
  </t>
  </si>
  <si>
    <t>Per capita consumption of electricity sold :</t>
  </si>
  <si>
    <t xml:space="preserve"> 
Island of Mauritius
 </t>
  </si>
  <si>
    <t xml:space="preserve">
Island of Rodrigues
  </t>
  </si>
  <si>
    <t xml:space="preserve">United Nations Manual, "International Recommendations for Energy Statistics" has been used accordingly to collect and disseminate Energy  Statistics.
Definitions are published on pages 10 to 14 and energy conversion factors on page 15 of  the Digest of Energy and Water Statistics 2016 available at : http://statsmauritius.govmu.org/English/StatsbySubj/Pages/Energy-and-Water.aspx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</si>
</sst>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 numFmtId="175" formatCode="\+##.0\ \ "/>
    <numFmt numFmtId="176" formatCode="0.0\ \ "/>
    <numFmt numFmtId="177" formatCode="_(* #,##0.000_);_(* \(#,##0.000\);_(* &quot;-&quot;??_);_(@_)"/>
    <numFmt numFmtId="178" formatCode="_(* #,##0.0000_);_(* \(#,##0.0000\);_(* &quot;-&quot;??_);_(@_)"/>
    <numFmt numFmtId="179" formatCode="0.0\ "/>
    <numFmt numFmtId="180" formatCode="_(* #,##0.000_);_(* \(#,##0.000\);_(* &quot;-&quot;_);_(@_)"/>
    <numFmt numFmtId="181" formatCode="#,##0\ "/>
    <numFmt numFmtId="182" formatCode="#,##0.0\ "/>
    <numFmt numFmtId="183" formatCode="_(* #,##0.0_);_(* \(#,##0.0\);_(* &quot;-&quot;?_);_(@_)"/>
    <numFmt numFmtId="184" formatCode="_(* #,##0.000000_);_(* \(#,##0.000000\);_(* &quot;-&quot;??_);_(@_)"/>
    <numFmt numFmtId="185" formatCode="0.000000"/>
    <numFmt numFmtId="186" formatCode="_(* #,##0_);_(* \(#,##0\);_(* \-_);_(@_)"/>
    <numFmt numFmtId="187" formatCode="_(* #,##0.00_);_(* \(#,##0.00\);_(* \-??_);_(@_)"/>
    <numFmt numFmtId="188" formatCode="0.0%"/>
    <numFmt numFmtId="189" formatCode="[$-409]h:mm:ss\ AM/PM"/>
    <numFmt numFmtId="190" formatCode="0.000"/>
    <numFmt numFmtId="191" formatCode="#,##0.0"/>
  </numFmts>
  <fonts count="71">
    <font>
      <sz val="12"/>
      <name val="Times New Roman"/>
      <family val="0"/>
    </font>
    <font>
      <sz val="11"/>
      <color indexed="8"/>
      <name val="Calibri"/>
      <family val="2"/>
    </font>
    <font>
      <b/>
      <sz val="12"/>
      <name val="Times New Roman"/>
      <family val="1"/>
    </font>
    <font>
      <b/>
      <sz val="11"/>
      <name val="Times New Roman"/>
      <family val="1"/>
    </font>
    <font>
      <sz val="11"/>
      <name val="Times New Roman"/>
      <family val="1"/>
    </font>
    <font>
      <sz val="8"/>
      <name val="Times New Roman"/>
      <family val="1"/>
    </font>
    <font>
      <sz val="10"/>
      <name val="Times New Roman"/>
      <family val="1"/>
    </font>
    <font>
      <i/>
      <sz val="11"/>
      <name val="Times New Roman"/>
      <family val="1"/>
    </font>
    <font>
      <i/>
      <sz val="10"/>
      <name val="Times New Roman"/>
      <family val="1"/>
    </font>
    <font>
      <b/>
      <i/>
      <sz val="11"/>
      <name val="Times New Roman"/>
      <family val="1"/>
    </font>
    <font>
      <u val="single"/>
      <sz val="9"/>
      <color indexed="12"/>
      <name val="Times New Roman"/>
      <family val="1"/>
    </font>
    <font>
      <u val="single"/>
      <sz val="12"/>
      <color indexed="12"/>
      <name val="Times New Roman"/>
      <family val="1"/>
    </font>
    <font>
      <u val="single"/>
      <sz val="11"/>
      <color indexed="12"/>
      <name val="Times New Roman"/>
      <family val="1"/>
    </font>
    <font>
      <vertAlign val="superscript"/>
      <sz val="11"/>
      <name val="Times New Roman"/>
      <family val="1"/>
    </font>
    <font>
      <sz val="10.5"/>
      <name val="Times New Roman"/>
      <family val="1"/>
    </font>
    <font>
      <vertAlign val="superscript"/>
      <sz val="10"/>
      <name val="Times New Roman"/>
      <family val="1"/>
    </font>
    <font>
      <sz val="10"/>
      <name val="Arial"/>
      <family val="2"/>
    </font>
    <font>
      <sz val="11"/>
      <color indexed="8"/>
      <name val="Times New Roman"/>
      <family val="1"/>
    </font>
    <font>
      <b/>
      <sz val="11"/>
      <color indexed="8"/>
      <name val="Times New Roman"/>
      <family val="1"/>
    </font>
    <font>
      <b/>
      <vertAlign val="superscript"/>
      <sz val="11"/>
      <name val="Times New Roman"/>
      <family val="1"/>
    </font>
    <font>
      <b/>
      <u val="single"/>
      <sz val="12"/>
      <name val="Times New Roman"/>
      <family val="1"/>
    </font>
    <font>
      <u val="single"/>
      <sz val="11"/>
      <name val="Times New Roman"/>
      <family val="1"/>
    </font>
    <font>
      <i/>
      <u val="single"/>
      <sz val="11"/>
      <name val="Times New Roman"/>
      <family val="1"/>
    </font>
    <font>
      <b/>
      <vertAlign val="superscript"/>
      <sz val="12"/>
      <name val="Times New Roman"/>
      <family val="1"/>
    </font>
    <font>
      <sz val="2.5"/>
      <color indexed="8"/>
      <name val="Times New Roman"/>
      <family val="0"/>
    </font>
    <font>
      <sz val="1"/>
      <color indexed="8"/>
      <name val="Times New Roman"/>
      <family val="0"/>
    </font>
    <font>
      <sz val="1.9"/>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sz val="1"/>
      <color indexed="8"/>
      <name val="Times New Roman"/>
      <family val="0"/>
    </font>
    <font>
      <b/>
      <vertAlign val="superscript"/>
      <sz val="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rgb="FFFF0000"/>
      <name val="Times New Roman"/>
      <family val="1"/>
    </font>
    <font>
      <b/>
      <sz val="11"/>
      <color rgb="FFFF0000"/>
      <name val="Times New Roman"/>
      <family val="1"/>
    </font>
    <font>
      <sz val="11"/>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
      <left style="thin"/>
      <right/>
      <top/>
      <bottom/>
    </border>
    <border>
      <left/>
      <right style="thin"/>
      <top/>
      <bottom/>
    </border>
    <border>
      <left style="medium"/>
      <right style="medium"/>
      <top/>
      <bottom/>
    </border>
    <border>
      <left/>
      <right/>
      <top style="medium"/>
      <bottom style="medium"/>
    </border>
    <border>
      <left style="medium"/>
      <right/>
      <top/>
      <bottom/>
    </border>
    <border>
      <left style="thin"/>
      <right style="thin"/>
      <top style="medium"/>
      <bottom style="thin"/>
    </border>
    <border>
      <left style="thin"/>
      <right style="thin"/>
      <top/>
      <bottom/>
    </border>
    <border>
      <left style="thin"/>
      <right style="thin"/>
      <top/>
      <bottom style="medium"/>
    </border>
    <border>
      <left style="thin"/>
      <right style="thin"/>
      <top/>
      <bottom style="dashed"/>
    </border>
    <border>
      <left style="thin"/>
      <right style="thin"/>
      <top style="medium"/>
      <bottom style="medium"/>
    </border>
    <border>
      <left style="thin"/>
      <right style="thin"/>
      <top style="medium"/>
      <bottom/>
    </border>
    <border>
      <left style="thin"/>
      <right style="hair"/>
      <top/>
      <bottom/>
    </border>
    <border>
      <left style="hair"/>
      <right style="thin"/>
      <top/>
      <bottom/>
    </border>
    <border>
      <left style="thin"/>
      <right style="thin"/>
      <top style="thin"/>
      <bottom style="thin"/>
    </border>
    <border>
      <left/>
      <right style="thin"/>
      <top/>
      <bottom style="medium"/>
    </border>
    <border>
      <left style="medium"/>
      <right style="thin"/>
      <top/>
      <bottom/>
    </border>
    <border>
      <left style="medium"/>
      <right style="thin"/>
      <top/>
      <bottom style="dashed"/>
    </border>
    <border>
      <left style="medium"/>
      <right style="thin"/>
      <top/>
      <bottom style="medium"/>
    </border>
    <border>
      <left style="medium"/>
      <right style="thin"/>
      <top style="medium"/>
      <bottom style="medium"/>
    </border>
    <border>
      <left style="medium"/>
      <right style="thin"/>
      <top style="medium"/>
      <bottom/>
    </border>
    <border>
      <left style="medium"/>
      <right/>
      <top/>
      <bottom style="medium"/>
    </border>
    <border>
      <left style="medium"/>
      <right/>
      <top style="medium"/>
      <bottom/>
    </border>
    <border>
      <left style="hair"/>
      <right style="hair"/>
      <top/>
      <bottom/>
    </border>
    <border>
      <left style="thin"/>
      <right style="hair"/>
      <top/>
      <bottom style="medium"/>
    </border>
    <border>
      <left style="medium"/>
      <right style="thin"/>
      <top style="thin"/>
      <bottom style="thin"/>
    </border>
    <border>
      <left style="thin"/>
      <right/>
      <top/>
      <bottom style="medium"/>
    </border>
    <border>
      <left/>
      <right/>
      <top/>
      <bottom style="thin"/>
    </border>
    <border>
      <left style="medium"/>
      <right style="thin"/>
      <top style="medium"/>
      <bottom style="thin"/>
    </border>
    <border>
      <left style="medium"/>
      <right style="thin"/>
      <top style="thin"/>
      <bottom/>
    </border>
    <border>
      <left/>
      <right style="thin"/>
      <top style="medium"/>
      <bottom style="medium"/>
    </border>
    <border>
      <left style="thin"/>
      <right style="hair"/>
      <top style="thin"/>
      <bottom style="medium"/>
    </border>
    <border>
      <left style="hair"/>
      <right style="thin"/>
      <top style="thin"/>
      <bottom style="medium"/>
    </border>
    <border>
      <left/>
      <right style="thin"/>
      <top style="thin"/>
      <bottom style="medium"/>
    </border>
    <border>
      <left style="medium"/>
      <right/>
      <top style="medium"/>
      <bottom style="medium"/>
    </border>
    <border>
      <left style="thin"/>
      <right style="medium"/>
      <top style="hair"/>
      <bottom style="hair"/>
    </border>
    <border>
      <left style="thin"/>
      <right style="medium"/>
      <top/>
      <bottom style="hair"/>
    </border>
    <border>
      <left style="thin"/>
      <right style="medium"/>
      <top/>
      <bottom style="medium"/>
    </border>
    <border>
      <left style="medium"/>
      <right style="thin"/>
      <top/>
      <bottom style="hair"/>
    </border>
    <border>
      <left style="thin"/>
      <right>
        <color indexed="63"/>
      </right>
      <top style="medium"/>
      <bottom style="medium"/>
    </border>
    <border>
      <left style="thin"/>
      <right/>
      <top style="medium"/>
      <bottom/>
    </border>
    <border>
      <left style="thin"/>
      <right>
        <color indexed="63"/>
      </right>
      <top style="medium"/>
      <bottom style="thin"/>
    </border>
    <border>
      <left style="thin"/>
      <right/>
      <top style="thin"/>
      <bottom style="thin"/>
    </border>
    <border>
      <left style="thin"/>
      <right/>
      <top style="thin"/>
      <bottom/>
    </border>
    <border>
      <left style="thin"/>
      <right style="medium"/>
      <top style="medium"/>
      <bottom style="medium"/>
    </border>
    <border>
      <left/>
      <right style="medium"/>
      <top/>
      <bottom/>
    </border>
    <border>
      <left style="thin"/>
      <right style="medium"/>
      <top/>
      <bottom/>
    </border>
    <border>
      <left>
        <color indexed="63"/>
      </left>
      <right style="hair"/>
      <top/>
      <bottom/>
    </border>
    <border>
      <left/>
      <right style="medium"/>
      <top style="medium"/>
      <bottom style="medium"/>
    </border>
    <border>
      <left/>
      <right style="medium"/>
      <top style="medium"/>
      <bottom/>
    </border>
    <border>
      <left/>
      <right style="medium"/>
      <top/>
      <bottom style="medium"/>
    </border>
    <border>
      <left style="hair"/>
      <right style="hair"/>
      <top/>
      <bottom style="medium"/>
    </border>
    <border>
      <left style="thin"/>
      <right style="medium"/>
      <top style="medium"/>
      <bottom/>
    </border>
    <border>
      <left/>
      <right style="hair"/>
      <top/>
      <bottom style="medium"/>
    </border>
    <border>
      <left/>
      <right style="medium"/>
      <top style="thin"/>
      <bottom/>
    </border>
    <border>
      <left style="thin"/>
      <right style="medium"/>
      <top/>
      <bottom style="dashed"/>
    </border>
    <border>
      <left style="hair"/>
      <right style="thin"/>
      <top style="thin"/>
      <bottom/>
    </border>
    <border>
      <left style="hair"/>
      <right style="thin"/>
      <top/>
      <bottom style="medium"/>
    </border>
    <border>
      <left/>
      <right style="hair"/>
      <top style="thin"/>
      <bottom/>
    </border>
    <border>
      <left style="hair"/>
      <right/>
      <top style="thin"/>
      <bottom/>
    </border>
    <border>
      <left style="thin"/>
      <right style="thin"/>
      <top style="thin"/>
      <bottom/>
    </border>
    <border>
      <left/>
      <right style="thin"/>
      <top style="medium"/>
      <bottom/>
    </border>
    <border>
      <left style="thin"/>
      <right/>
      <top/>
      <bottom style="thin"/>
    </border>
    <border>
      <left/>
      <right style="thin"/>
      <top/>
      <bottom style="thin"/>
    </border>
    <border>
      <left style="medium"/>
      <right style="medium"/>
      <top style="medium"/>
      <bottom/>
    </border>
    <border>
      <left style="medium"/>
      <right style="medium"/>
      <top/>
      <bottom style="medium"/>
    </border>
    <border>
      <left/>
      <right style="thin"/>
      <top style="thin"/>
      <bottom style="thin"/>
    </border>
    <border>
      <left style="thin"/>
      <right style="hair"/>
      <top style="thin"/>
      <bottom/>
    </border>
    <border>
      <left style="hair"/>
      <right style="hair"/>
      <top style="thin"/>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7" fontId="16" fillId="0" borderId="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7" fontId="16" fillId="0" borderId="0" applyFill="0" applyBorder="0" applyAlignment="0" applyProtection="0"/>
    <xf numFmtId="43" fontId="0" fillId="0" borderId="0" applyFont="0" applyFill="0" applyBorder="0" applyAlignment="0" applyProtection="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 fillId="0" borderId="0">
      <alignment/>
      <protection/>
    </xf>
    <xf numFmtId="0" fontId="0" fillId="0" borderId="0">
      <alignment/>
      <protection/>
    </xf>
    <xf numFmtId="0" fontId="16" fillId="0" borderId="0">
      <alignment/>
      <protection/>
    </xf>
    <xf numFmtId="0" fontId="6" fillId="0" borderId="0">
      <alignment/>
      <protection/>
    </xf>
    <xf numFmtId="0" fontId="6"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6" fillId="0" borderId="0" applyFill="0" applyBorder="0" applyAlignment="0" applyProtection="0"/>
    <xf numFmtId="9" fontId="16"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29">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172" fontId="4" fillId="0" borderId="0" xfId="53" applyNumberFormat="1" applyFont="1" applyBorder="1" applyAlignment="1">
      <alignment/>
    </xf>
    <xf numFmtId="173" fontId="4" fillId="0" borderId="0" xfId="53" applyNumberFormat="1" applyFont="1" applyBorder="1" applyAlignment="1">
      <alignment/>
    </xf>
    <xf numFmtId="0" fontId="4" fillId="0" borderId="10" xfId="0" applyFont="1" applyBorder="1" applyAlignment="1">
      <alignment/>
    </xf>
    <xf numFmtId="171" fontId="4" fillId="0" borderId="0" xfId="49" applyFont="1" applyBorder="1" applyAlignment="1">
      <alignment vertical="center"/>
    </xf>
    <xf numFmtId="172" fontId="4" fillId="0" borderId="0" xfId="0" applyNumberFormat="1" applyFont="1" applyBorder="1" applyAlignment="1">
      <alignment/>
    </xf>
    <xf numFmtId="0" fontId="11" fillId="0" borderId="0" xfId="75" applyFont="1" applyAlignment="1" applyProtection="1">
      <alignment/>
      <protection/>
    </xf>
    <xf numFmtId="173" fontId="4" fillId="0" borderId="0" xfId="49" applyNumberFormat="1" applyFont="1" applyBorder="1" applyAlignment="1">
      <alignment horizontal="right"/>
    </xf>
    <xf numFmtId="173" fontId="7" fillId="0" borderId="0" xfId="49" applyNumberFormat="1" applyFont="1" applyFill="1" applyBorder="1" applyAlignment="1">
      <alignment/>
    </xf>
    <xf numFmtId="173" fontId="4" fillId="0" borderId="0" xfId="49" applyNumberFormat="1" applyFont="1" applyBorder="1" applyAlignment="1">
      <alignment/>
    </xf>
    <xf numFmtId="173" fontId="4" fillId="0" borderId="0" xfId="0" applyNumberFormat="1" applyFont="1" applyBorder="1" applyAlignment="1">
      <alignment/>
    </xf>
    <xf numFmtId="0" fontId="12" fillId="0" borderId="0" xfId="75" applyFont="1" applyAlignment="1" applyProtection="1">
      <alignment/>
      <protection/>
    </xf>
    <xf numFmtId="0" fontId="3" fillId="0" borderId="0" xfId="0" applyFont="1" applyAlignment="1">
      <alignment/>
    </xf>
    <xf numFmtId="184" fontId="4" fillId="0" borderId="0" xfId="0" applyNumberFormat="1" applyFont="1" applyBorder="1" applyAlignment="1">
      <alignment/>
    </xf>
    <xf numFmtId="173" fontId="4" fillId="0" borderId="0" xfId="49" applyNumberFormat="1" applyFont="1" applyFill="1" applyBorder="1" applyAlignment="1">
      <alignment/>
    </xf>
    <xf numFmtId="184" fontId="4" fillId="0" borderId="0" xfId="0" applyNumberFormat="1" applyFont="1" applyAlignment="1">
      <alignment/>
    </xf>
    <xf numFmtId="0" fontId="4" fillId="0" borderId="11" xfId="0" applyFont="1" applyBorder="1" applyAlignment="1">
      <alignment/>
    </xf>
    <xf numFmtId="172" fontId="4" fillId="0" borderId="0" xfId="49" applyNumberFormat="1" applyFont="1" applyBorder="1" applyAlignment="1">
      <alignment/>
    </xf>
    <xf numFmtId="173" fontId="4" fillId="0" borderId="12" xfId="49" applyNumberFormat="1" applyFont="1" applyBorder="1" applyAlignment="1">
      <alignment/>
    </xf>
    <xf numFmtId="171" fontId="4" fillId="0" borderId="0" xfId="49" applyFont="1" applyBorder="1" applyAlignment="1">
      <alignment/>
    </xf>
    <xf numFmtId="171" fontId="7" fillId="0" borderId="0" xfId="49" applyFont="1" applyBorder="1" applyAlignment="1">
      <alignment vertical="center"/>
    </xf>
    <xf numFmtId="174" fontId="4" fillId="0" borderId="0" xfId="0" applyNumberFormat="1" applyFont="1" applyBorder="1" applyAlignment="1">
      <alignment/>
    </xf>
    <xf numFmtId="185" fontId="4" fillId="0" borderId="0" xfId="0" applyNumberFormat="1" applyFont="1" applyBorder="1" applyAlignment="1">
      <alignment/>
    </xf>
    <xf numFmtId="173" fontId="3" fillId="0" borderId="0" xfId="49" applyNumberFormat="1" applyFont="1" applyBorder="1" applyAlignment="1">
      <alignment/>
    </xf>
    <xf numFmtId="173" fontId="3" fillId="0" borderId="0" xfId="49" applyNumberFormat="1"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xf>
    <xf numFmtId="0" fontId="4" fillId="0" borderId="0" xfId="90" applyFont="1">
      <alignment/>
      <protection/>
    </xf>
    <xf numFmtId="0" fontId="3" fillId="0" borderId="0" xfId="90" applyFont="1">
      <alignment/>
      <protection/>
    </xf>
    <xf numFmtId="0" fontId="4" fillId="0" borderId="0" xfId="90" applyFont="1" applyBorder="1">
      <alignment/>
      <protection/>
    </xf>
    <xf numFmtId="172" fontId="4" fillId="0" borderId="0" xfId="65" applyNumberFormat="1" applyFont="1" applyBorder="1" applyAlignment="1">
      <alignment/>
    </xf>
    <xf numFmtId="0" fontId="4" fillId="0" borderId="0" xfId="90" applyFont="1" applyBorder="1" applyAlignment="1">
      <alignment horizontal="left"/>
      <protection/>
    </xf>
    <xf numFmtId="0" fontId="4" fillId="0" borderId="0" xfId="90" applyFont="1" applyBorder="1" applyAlignment="1">
      <alignment/>
      <protection/>
    </xf>
    <xf numFmtId="0" fontId="4" fillId="0" borderId="12" xfId="90" applyFont="1" applyBorder="1" applyAlignment="1">
      <alignment horizontal="left"/>
      <protection/>
    </xf>
    <xf numFmtId="2" fontId="4" fillId="0" borderId="0" xfId="90" applyNumberFormat="1" applyFont="1">
      <alignment/>
      <protection/>
    </xf>
    <xf numFmtId="171" fontId="4" fillId="0" borderId="13" xfId="49" applyFont="1" applyBorder="1" applyAlignment="1">
      <alignment vertical="center"/>
    </xf>
    <xf numFmtId="171" fontId="4" fillId="0" borderId="14" xfId="49" applyFont="1" applyBorder="1" applyAlignment="1">
      <alignment vertical="center"/>
    </xf>
    <xf numFmtId="171" fontId="4" fillId="0" borderId="15" xfId="49" applyFont="1" applyBorder="1" applyAlignment="1">
      <alignment vertical="center"/>
    </xf>
    <xf numFmtId="0" fontId="11" fillId="0" borderId="0" xfId="75" applyFont="1" applyAlignment="1" applyProtection="1">
      <alignment vertical="center"/>
      <protection/>
    </xf>
    <xf numFmtId="0" fontId="3" fillId="0" borderId="10" xfId="0" applyFont="1" applyBorder="1" applyAlignment="1">
      <alignment horizontal="center" vertical="center"/>
    </xf>
    <xf numFmtId="174" fontId="4" fillId="0" borderId="0" xfId="0" applyNumberFormat="1" applyFont="1" applyAlignment="1">
      <alignment/>
    </xf>
    <xf numFmtId="2" fontId="4" fillId="0" borderId="0" xfId="0" applyNumberFormat="1" applyFont="1" applyAlignment="1">
      <alignment/>
    </xf>
    <xf numFmtId="174" fontId="3" fillId="0" borderId="0" xfId="0" applyNumberFormat="1" applyFont="1" applyBorder="1" applyAlignment="1">
      <alignment/>
    </xf>
    <xf numFmtId="173" fontId="3" fillId="0" borderId="0" xfId="0" applyNumberFormat="1" applyFont="1" applyBorder="1" applyAlignment="1">
      <alignment/>
    </xf>
    <xf numFmtId="171" fontId="4" fillId="0" borderId="0" xfId="0" applyNumberFormat="1" applyFont="1" applyAlignment="1">
      <alignment/>
    </xf>
    <xf numFmtId="171" fontId="4" fillId="0" borderId="0" xfId="0" applyNumberFormat="1" applyFont="1" applyBorder="1" applyAlignment="1">
      <alignment/>
    </xf>
    <xf numFmtId="0" fontId="4" fillId="33" borderId="0" xfId="0" applyFont="1" applyFill="1" applyAlignment="1">
      <alignment/>
    </xf>
    <xf numFmtId="0" fontId="4" fillId="0" borderId="0" xfId="0" applyFont="1" applyBorder="1" applyAlignment="1">
      <alignment horizontal="left"/>
    </xf>
    <xf numFmtId="172" fontId="4" fillId="0" borderId="0" xfId="49" applyNumberFormat="1" applyFont="1" applyBorder="1" applyAlignment="1">
      <alignment horizontal="center"/>
    </xf>
    <xf numFmtId="172" fontId="14" fillId="0" borderId="0" xfId="49" applyNumberFormat="1" applyFont="1" applyFill="1" applyBorder="1" applyAlignment="1">
      <alignment horizontal="center"/>
    </xf>
    <xf numFmtId="172" fontId="14" fillId="0" borderId="0" xfId="49" applyNumberFormat="1" applyFont="1" applyBorder="1" applyAlignment="1">
      <alignment/>
    </xf>
    <xf numFmtId="172" fontId="14" fillId="0" borderId="0" xfId="53" applyNumberFormat="1" applyFont="1" applyBorder="1" applyAlignment="1">
      <alignment/>
    </xf>
    <xf numFmtId="181" fontId="0" fillId="0" borderId="0" xfId="0" applyNumberFormat="1" applyFont="1" applyAlignment="1">
      <alignment/>
    </xf>
    <xf numFmtId="0" fontId="3" fillId="0" borderId="16" xfId="0" applyFont="1" applyBorder="1" applyAlignment="1" quotePrefix="1">
      <alignment horizontal="left" vertical="center" indent="1"/>
    </xf>
    <xf numFmtId="181" fontId="4" fillId="0" borderId="0" xfId="49" applyNumberFormat="1" applyFont="1" applyBorder="1" applyAlignment="1">
      <alignment/>
    </xf>
    <xf numFmtId="173" fontId="4" fillId="0" borderId="0" xfId="49" applyNumberFormat="1" applyFont="1" applyBorder="1" applyAlignment="1">
      <alignment/>
    </xf>
    <xf numFmtId="181" fontId="3" fillId="0" borderId="0" xfId="49" applyNumberFormat="1" applyFont="1" applyBorder="1" applyAlignment="1">
      <alignment/>
    </xf>
    <xf numFmtId="0" fontId="66" fillId="0" borderId="16" xfId="0" applyFont="1" applyBorder="1" applyAlignment="1" quotePrefix="1">
      <alignment horizontal="left" vertical="center" indent="1"/>
    </xf>
    <xf numFmtId="0" fontId="3" fillId="0" borderId="10" xfId="0" applyFont="1" applyBorder="1" applyAlignment="1">
      <alignment horizontal="left" vertical="center" indent="1"/>
    </xf>
    <xf numFmtId="181" fontId="4" fillId="0" borderId="0" xfId="0" applyNumberFormat="1" applyFont="1" applyBorder="1" applyAlignment="1">
      <alignment/>
    </xf>
    <xf numFmtId="0" fontId="3" fillId="0" borderId="11" xfId="0" applyFont="1" applyBorder="1" applyAlignment="1">
      <alignment/>
    </xf>
    <xf numFmtId="182" fontId="3" fillId="0" borderId="0" xfId="49" applyNumberFormat="1" applyFont="1" applyBorder="1" applyAlignment="1">
      <alignment/>
    </xf>
    <xf numFmtId="173" fontId="4" fillId="0" borderId="11" xfId="0" applyNumberFormat="1" applyFont="1" applyBorder="1" applyAlignment="1">
      <alignment/>
    </xf>
    <xf numFmtId="178" fontId="4" fillId="0" borderId="11" xfId="0" applyNumberFormat="1" applyFont="1" applyBorder="1" applyAlignment="1">
      <alignment/>
    </xf>
    <xf numFmtId="171" fontId="4" fillId="0" borderId="0" xfId="49" applyNumberFormat="1" applyFont="1" applyBorder="1" applyAlignment="1">
      <alignment/>
    </xf>
    <xf numFmtId="171" fontId="3" fillId="0" borderId="0" xfId="49" applyNumberFormat="1" applyFont="1" applyBorder="1" applyAlignment="1">
      <alignment/>
    </xf>
    <xf numFmtId="171" fontId="3" fillId="0" borderId="11" xfId="49" applyNumberFormat="1" applyFont="1" applyBorder="1" applyAlignment="1">
      <alignment/>
    </xf>
    <xf numFmtId="172" fontId="4" fillId="0" borderId="0" xfId="49" applyNumberFormat="1" applyFont="1" applyBorder="1" applyAlignment="1">
      <alignment/>
    </xf>
    <xf numFmtId="172" fontId="3" fillId="0" borderId="12" xfId="49" applyNumberFormat="1" applyFont="1" applyBorder="1" applyAlignment="1">
      <alignment/>
    </xf>
    <xf numFmtId="181" fontId="4" fillId="0" borderId="0" xfId="0" applyNumberFormat="1" applyFont="1" applyAlignment="1">
      <alignment/>
    </xf>
    <xf numFmtId="173" fontId="4" fillId="0" borderId="0" xfId="49" applyNumberFormat="1" applyFont="1" applyBorder="1" applyAlignment="1">
      <alignment horizontal="center"/>
    </xf>
    <xf numFmtId="173" fontId="4" fillId="0" borderId="0" xfId="53" applyNumberFormat="1" applyFont="1" applyBorder="1" applyAlignment="1">
      <alignment horizontal="center"/>
    </xf>
    <xf numFmtId="173" fontId="3" fillId="0" borderId="0" xfId="49" applyNumberFormat="1" applyFont="1" applyBorder="1" applyAlignment="1">
      <alignment horizontal="center"/>
    </xf>
    <xf numFmtId="173" fontId="3" fillId="0" borderId="0" xfId="53" applyNumberFormat="1" applyFont="1" applyBorder="1" applyAlignment="1">
      <alignment horizontal="center"/>
    </xf>
    <xf numFmtId="173" fontId="3" fillId="0" borderId="0" xfId="53" applyNumberFormat="1" applyFont="1" applyBorder="1" applyAlignment="1">
      <alignment/>
    </xf>
    <xf numFmtId="173" fontId="3" fillId="0" borderId="12" xfId="49" applyNumberFormat="1" applyFont="1" applyBorder="1" applyAlignment="1">
      <alignment horizontal="center"/>
    </xf>
    <xf numFmtId="173" fontId="3" fillId="0" borderId="12" xfId="53" applyNumberFormat="1" applyFont="1" applyBorder="1" applyAlignment="1">
      <alignment horizontal="center"/>
    </xf>
    <xf numFmtId="0" fontId="4" fillId="0" borderId="0" xfId="0" applyFont="1" applyAlignment="1">
      <alignment horizontal="left"/>
    </xf>
    <xf numFmtId="0" fontId="2" fillId="0" borderId="0" xfId="90" applyFont="1" applyAlignment="1">
      <alignment vertical="center"/>
      <protection/>
    </xf>
    <xf numFmtId="0" fontId="3" fillId="0" borderId="0" xfId="0" applyFont="1" applyAlignment="1">
      <alignment vertical="center"/>
    </xf>
    <xf numFmtId="173" fontId="4" fillId="0" borderId="12" xfId="53" applyNumberFormat="1" applyFont="1" applyBorder="1" applyAlignment="1">
      <alignment/>
    </xf>
    <xf numFmtId="0" fontId="11" fillId="0" borderId="0" xfId="75" applyFont="1" applyFill="1" applyAlignment="1" applyProtection="1">
      <alignment vertical="center"/>
      <protection/>
    </xf>
    <xf numFmtId="0" fontId="4" fillId="0" borderId="0" xfId="0" applyFont="1" applyFill="1" applyAlignment="1">
      <alignment/>
    </xf>
    <xf numFmtId="0" fontId="2" fillId="0" borderId="0" xfId="0" applyFont="1" applyFill="1" applyAlignment="1">
      <alignment vertical="center"/>
    </xf>
    <xf numFmtId="0" fontId="6" fillId="0" borderId="0" xfId="0" applyFont="1" applyFill="1" applyAlignment="1">
      <alignment/>
    </xf>
    <xf numFmtId="0" fontId="4" fillId="0" borderId="17" xfId="0" applyFont="1" applyFill="1" applyBorder="1" applyAlignment="1">
      <alignment/>
    </xf>
    <xf numFmtId="0" fontId="8" fillId="0" borderId="0" xfId="0" applyFont="1" applyFill="1" applyBorder="1" applyAlignment="1">
      <alignment/>
    </xf>
    <xf numFmtId="2" fontId="6"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0" fontId="4" fillId="0" borderId="0" xfId="81" applyFont="1" applyFill="1" applyBorder="1">
      <alignment/>
      <protection/>
    </xf>
    <xf numFmtId="0" fontId="0" fillId="0" borderId="0" xfId="0" applyFont="1" applyFill="1" applyAlignment="1">
      <alignment/>
    </xf>
    <xf numFmtId="0" fontId="3" fillId="0" borderId="18" xfId="0" applyFont="1" applyFill="1" applyBorder="1" applyAlignment="1">
      <alignment horizontal="center"/>
    </xf>
    <xf numFmtId="0" fontId="4"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Fill="1" applyAlignment="1">
      <alignment horizontal="left" vertical="center"/>
    </xf>
    <xf numFmtId="0" fontId="4" fillId="33" borderId="0" xfId="0" applyNumberFormat="1" applyFont="1" applyFill="1" applyAlignment="1">
      <alignment/>
    </xf>
    <xf numFmtId="171" fontId="4" fillId="0" borderId="14" xfId="49" applyFont="1" applyBorder="1" applyAlignment="1">
      <alignment horizontal="right"/>
    </xf>
    <xf numFmtId="0" fontId="6" fillId="33"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vertical="center"/>
    </xf>
    <xf numFmtId="172" fontId="4" fillId="0" borderId="0" xfId="49" applyNumberFormat="1" applyFont="1" applyBorder="1" applyAlignment="1">
      <alignment horizontal="right"/>
    </xf>
    <xf numFmtId="172" fontId="4" fillId="0" borderId="19" xfId="49" applyNumberFormat="1" applyFont="1" applyFill="1" applyBorder="1" applyAlignment="1">
      <alignment horizontal="right" vertical="center"/>
    </xf>
    <xf numFmtId="173" fontId="4" fillId="0" borderId="19" xfId="0" applyNumberFormat="1" applyFont="1" applyFill="1" applyBorder="1" applyAlignment="1">
      <alignment horizontal="right" vertical="center"/>
    </xf>
    <xf numFmtId="173" fontId="7" fillId="0" borderId="19" xfId="49" applyNumberFormat="1" applyFont="1" applyFill="1" applyBorder="1" applyAlignment="1">
      <alignment horizontal="right" vertical="center"/>
    </xf>
    <xf numFmtId="171" fontId="4" fillId="0" borderId="19" xfId="49" applyFont="1" applyFill="1" applyBorder="1" applyAlignment="1">
      <alignment horizontal="right" vertical="center"/>
    </xf>
    <xf numFmtId="175" fontId="4" fillId="0" borderId="19" xfId="49" applyNumberFormat="1" applyFont="1" applyFill="1" applyBorder="1" applyAlignment="1">
      <alignment horizontal="right" vertical="center"/>
    </xf>
    <xf numFmtId="174" fontId="7" fillId="0" borderId="19" xfId="0" applyNumberFormat="1" applyFont="1" applyFill="1" applyBorder="1" applyAlignment="1">
      <alignment horizontal="right" vertical="center"/>
    </xf>
    <xf numFmtId="171" fontId="4" fillId="0" borderId="21" xfId="49" applyNumberFormat="1" applyFont="1" applyFill="1" applyBorder="1" applyAlignment="1">
      <alignment horizontal="right" vertical="center"/>
    </xf>
    <xf numFmtId="171" fontId="4" fillId="0" borderId="19" xfId="49" applyNumberFormat="1" applyFont="1" applyFill="1" applyBorder="1" applyAlignment="1">
      <alignment horizontal="right" vertical="center"/>
    </xf>
    <xf numFmtId="172" fontId="4" fillId="0" borderId="20" xfId="49" applyNumberFormat="1" applyFont="1" applyFill="1" applyBorder="1" applyAlignment="1">
      <alignment horizontal="right" vertical="center"/>
    </xf>
    <xf numFmtId="0" fontId="3" fillId="0" borderId="22" xfId="0" applyFont="1" applyBorder="1" applyAlignment="1">
      <alignment horizontal="center"/>
    </xf>
    <xf numFmtId="0" fontId="3" fillId="0" borderId="23" xfId="0" applyFont="1" applyBorder="1" applyAlignment="1">
      <alignment/>
    </xf>
    <xf numFmtId="0" fontId="4" fillId="0" borderId="19" xfId="0" applyFont="1" applyBorder="1" applyAlignment="1">
      <alignment/>
    </xf>
    <xf numFmtId="173" fontId="4" fillId="0" borderId="19" xfId="49" applyNumberFormat="1" applyFont="1" applyBorder="1" applyAlignment="1">
      <alignment/>
    </xf>
    <xf numFmtId="173" fontId="4" fillId="0" borderId="19" xfId="49" applyNumberFormat="1" applyFont="1" applyBorder="1" applyAlignment="1">
      <alignment horizontal="right"/>
    </xf>
    <xf numFmtId="173" fontId="7" fillId="0" borderId="19" xfId="49" applyNumberFormat="1" applyFont="1" applyBorder="1" applyAlignment="1">
      <alignment/>
    </xf>
    <xf numFmtId="173" fontId="7" fillId="0" borderId="19" xfId="49" applyNumberFormat="1" applyFont="1" applyFill="1" applyBorder="1" applyAlignment="1">
      <alignment/>
    </xf>
    <xf numFmtId="173" fontId="7" fillId="0" borderId="19" xfId="49" applyNumberFormat="1" applyFont="1" applyBorder="1" applyAlignment="1">
      <alignment horizontal="right"/>
    </xf>
    <xf numFmtId="173" fontId="4" fillId="0" borderId="19" xfId="0" applyNumberFormat="1" applyFont="1" applyBorder="1" applyAlignment="1">
      <alignment horizontal="right"/>
    </xf>
    <xf numFmtId="173" fontId="4" fillId="0" borderId="20" xfId="49" applyNumberFormat="1" applyFont="1" applyBorder="1" applyAlignment="1">
      <alignment/>
    </xf>
    <xf numFmtId="173" fontId="3" fillId="0" borderId="23" xfId="0" applyNumberFormat="1" applyFont="1" applyBorder="1" applyAlignment="1">
      <alignment/>
    </xf>
    <xf numFmtId="173" fontId="3" fillId="0" borderId="20" xfId="0" applyNumberFormat="1" applyFont="1" applyBorder="1" applyAlignment="1">
      <alignment/>
    </xf>
    <xf numFmtId="0" fontId="3" fillId="0" borderId="23" xfId="0" applyFont="1" applyBorder="1" applyAlignment="1">
      <alignment horizontal="center"/>
    </xf>
    <xf numFmtId="173" fontId="7" fillId="0" borderId="19" xfId="49" applyNumberFormat="1" applyFont="1" applyBorder="1" applyAlignment="1">
      <alignment vertical="center"/>
    </xf>
    <xf numFmtId="173" fontId="3" fillId="0" borderId="20" xfId="49" applyNumberFormat="1" applyFont="1" applyBorder="1" applyAlignment="1">
      <alignment/>
    </xf>
    <xf numFmtId="2" fontId="4" fillId="0" borderId="19" xfId="65" applyNumberFormat="1" applyFont="1" applyBorder="1" applyAlignment="1">
      <alignment/>
    </xf>
    <xf numFmtId="0" fontId="4" fillId="0" borderId="19" xfId="90" applyFont="1" applyBorder="1">
      <alignment/>
      <protection/>
    </xf>
    <xf numFmtId="2" fontId="4" fillId="0" borderId="19" xfId="90" applyNumberFormat="1" applyFont="1" applyBorder="1">
      <alignment/>
      <protection/>
    </xf>
    <xf numFmtId="173" fontId="4" fillId="0" borderId="24" xfId="0" applyNumberFormat="1" applyFont="1" applyBorder="1" applyAlignment="1">
      <alignment vertical="center"/>
    </xf>
    <xf numFmtId="173" fontId="4" fillId="0" borderId="24" xfId="0" applyNumberFormat="1" applyFont="1" applyBorder="1" applyAlignment="1" quotePrefix="1">
      <alignment horizontal="right" vertical="center"/>
    </xf>
    <xf numFmtId="171" fontId="4" fillId="0" borderId="24" xfId="49" applyFont="1" applyBorder="1" applyAlignment="1">
      <alignment/>
    </xf>
    <xf numFmtId="171" fontId="4" fillId="0" borderId="25" xfId="49" applyFont="1" applyBorder="1" applyAlignment="1">
      <alignment horizontal="right"/>
    </xf>
    <xf numFmtId="171" fontId="4" fillId="0" borderId="24" xfId="49" applyFont="1" applyBorder="1" applyAlignment="1">
      <alignment vertical="center"/>
    </xf>
    <xf numFmtId="0" fontId="3" fillId="0" borderId="19" xfId="0" applyFont="1" applyFill="1" applyBorder="1" applyAlignment="1">
      <alignment horizontal="right"/>
    </xf>
    <xf numFmtId="2" fontId="3" fillId="0" borderId="19" xfId="49" applyNumberFormat="1" applyFont="1" applyFill="1" applyBorder="1" applyAlignment="1">
      <alignment horizontal="right"/>
    </xf>
    <xf numFmtId="2" fontId="3" fillId="0" borderId="19" xfId="53" applyNumberFormat="1" applyFont="1" applyFill="1" applyBorder="1" applyAlignment="1">
      <alignment horizontal="right"/>
    </xf>
    <xf numFmtId="2" fontId="3" fillId="0" borderId="19" xfId="0" applyNumberFormat="1" applyFont="1" applyFill="1" applyBorder="1" applyAlignment="1">
      <alignment horizontal="right"/>
    </xf>
    <xf numFmtId="2" fontId="4" fillId="0" borderId="19" xfId="49" applyNumberFormat="1" applyFont="1" applyFill="1" applyBorder="1" applyAlignment="1">
      <alignment horizontal="right"/>
    </xf>
    <xf numFmtId="2" fontId="7" fillId="0" borderId="19" xfId="49" applyNumberFormat="1" applyFont="1" applyFill="1" applyBorder="1" applyAlignment="1">
      <alignment horizontal="right"/>
    </xf>
    <xf numFmtId="2" fontId="4" fillId="0" borderId="19" xfId="0" applyNumberFormat="1" applyFont="1" applyFill="1" applyBorder="1" applyAlignment="1">
      <alignment horizontal="right"/>
    </xf>
    <xf numFmtId="2" fontId="7" fillId="0" borderId="19" xfId="0" applyNumberFormat="1" applyFont="1" applyFill="1" applyBorder="1" applyAlignment="1">
      <alignment horizontal="right"/>
    </xf>
    <xf numFmtId="4" fontId="4" fillId="0" borderId="19" xfId="49" applyNumberFormat="1" applyFont="1" applyFill="1" applyBorder="1" applyAlignment="1">
      <alignment horizontal="right"/>
    </xf>
    <xf numFmtId="2" fontId="3" fillId="0" borderId="26" xfId="49" applyNumberFormat="1" applyFont="1" applyFill="1" applyBorder="1" applyAlignment="1">
      <alignment horizontal="right"/>
    </xf>
    <xf numFmtId="2" fontId="3" fillId="0" borderId="26" xfId="53" applyNumberFormat="1" applyFont="1" applyFill="1" applyBorder="1" applyAlignment="1">
      <alignment horizontal="right"/>
    </xf>
    <xf numFmtId="2" fontId="3" fillId="0" borderId="26" xfId="0" applyNumberFormat="1" applyFont="1" applyFill="1" applyBorder="1" applyAlignment="1">
      <alignment horizontal="right"/>
    </xf>
    <xf numFmtId="0" fontId="7" fillId="0" borderId="0" xfId="0" applyFont="1" applyBorder="1" applyAlignment="1">
      <alignment horizontal="left"/>
    </xf>
    <xf numFmtId="173" fontId="3" fillId="0" borderId="19" xfId="0" applyNumberFormat="1" applyFont="1" applyBorder="1" applyAlignment="1">
      <alignment horizontal="center"/>
    </xf>
    <xf numFmtId="173" fontId="9" fillId="0" borderId="19" xfId="49" applyNumberFormat="1" applyFont="1" applyBorder="1" applyAlignment="1">
      <alignment/>
    </xf>
    <xf numFmtId="173" fontId="4" fillId="0" borderId="0" xfId="0" applyNumberFormat="1" applyFont="1" applyAlignment="1">
      <alignment/>
    </xf>
    <xf numFmtId="0" fontId="3" fillId="0" borderId="10" xfId="0" applyFont="1" applyBorder="1" applyAlignment="1">
      <alignment/>
    </xf>
    <xf numFmtId="0" fontId="7" fillId="0" borderId="0" xfId="0" applyFont="1" applyAlignment="1">
      <alignment/>
    </xf>
    <xf numFmtId="0" fontId="4" fillId="0" borderId="10" xfId="0" applyFont="1" applyBorder="1" applyAlignment="1">
      <alignment/>
    </xf>
    <xf numFmtId="173" fontId="4" fillId="0" borderId="0" xfId="0" applyNumberFormat="1" applyFont="1" applyFill="1" applyAlignment="1">
      <alignment/>
    </xf>
    <xf numFmtId="183" fontId="4" fillId="0" borderId="0" xfId="0" applyNumberFormat="1" applyFont="1" applyFill="1" applyAlignment="1">
      <alignment/>
    </xf>
    <xf numFmtId="0" fontId="67" fillId="0" borderId="0" xfId="0" applyFont="1" applyFill="1" applyAlignment="1">
      <alignment/>
    </xf>
    <xf numFmtId="173" fontId="3" fillId="0" borderId="19" xfId="0" applyNumberFormat="1" applyFont="1" applyBorder="1" applyAlignment="1">
      <alignment/>
    </xf>
    <xf numFmtId="43" fontId="4" fillId="0" borderId="0" xfId="0" applyNumberFormat="1" applyFont="1" applyAlignment="1">
      <alignment/>
    </xf>
    <xf numFmtId="173" fontId="3" fillId="0" borderId="0" xfId="0" applyNumberFormat="1" applyFont="1" applyBorder="1" applyAlignment="1">
      <alignment/>
    </xf>
    <xf numFmtId="2" fontId="9" fillId="0" borderId="20" xfId="49" applyNumberFormat="1" applyFont="1" applyFill="1" applyBorder="1" applyAlignment="1">
      <alignment horizontal="right"/>
    </xf>
    <xf numFmtId="0" fontId="4" fillId="0" borderId="0" xfId="0" applyFont="1" applyFill="1" applyBorder="1" applyAlignment="1">
      <alignment/>
    </xf>
    <xf numFmtId="172" fontId="4" fillId="0" borderId="19" xfId="42" applyNumberFormat="1" applyFont="1" applyFill="1" applyBorder="1" applyAlignment="1">
      <alignment/>
    </xf>
    <xf numFmtId="172" fontId="4" fillId="0" borderId="23" xfId="42" applyNumberFormat="1" applyFont="1" applyFill="1" applyBorder="1" applyAlignment="1">
      <alignment/>
    </xf>
    <xf numFmtId="173" fontId="4" fillId="0" borderId="20" xfId="49" applyNumberFormat="1" applyFont="1" applyFill="1" applyBorder="1" applyAlignment="1">
      <alignment/>
    </xf>
    <xf numFmtId="172" fontId="4" fillId="0" borderId="19" xfId="49" applyNumberFormat="1" applyFont="1" applyFill="1" applyBorder="1" applyAlignment="1">
      <alignment/>
    </xf>
    <xf numFmtId="172" fontId="4" fillId="0" borderId="20" xfId="49" applyNumberFormat="1" applyFont="1" applyFill="1" applyBorder="1" applyAlignment="1">
      <alignment/>
    </xf>
    <xf numFmtId="173" fontId="4" fillId="0" borderId="19" xfId="49" applyNumberFormat="1" applyFont="1" applyFill="1" applyBorder="1" applyAlignment="1">
      <alignment horizontal="right"/>
    </xf>
    <xf numFmtId="173" fontId="4" fillId="0" borderId="19" xfId="49" applyNumberFormat="1" applyFont="1" applyFill="1" applyBorder="1" applyAlignment="1">
      <alignment/>
    </xf>
    <xf numFmtId="0" fontId="0" fillId="0" borderId="14" xfId="0" applyFont="1" applyBorder="1" applyAlignment="1">
      <alignment horizontal="center"/>
    </xf>
    <xf numFmtId="0" fontId="5" fillId="0" borderId="14" xfId="0" applyFont="1" applyBorder="1" applyAlignment="1">
      <alignment horizontal="center"/>
    </xf>
    <xf numFmtId="0" fontId="5" fillId="0" borderId="14" xfId="0" applyFont="1" applyBorder="1" applyAlignment="1">
      <alignment/>
    </xf>
    <xf numFmtId="0" fontId="5" fillId="0" borderId="27" xfId="0" applyFont="1" applyBorder="1" applyAlignment="1">
      <alignment horizontal="center"/>
    </xf>
    <xf numFmtId="0" fontId="4" fillId="0" borderId="0" xfId="81" applyFont="1" applyFill="1" applyBorder="1" applyAlignment="1">
      <alignment horizontal="left" vertical="center"/>
      <protection/>
    </xf>
    <xf numFmtId="0" fontId="2" fillId="3" borderId="0" xfId="81" applyFont="1" applyFill="1" applyAlignment="1">
      <alignment horizontal="center"/>
      <protection/>
    </xf>
    <xf numFmtId="0" fontId="6" fillId="0" borderId="0" xfId="81" applyFont="1">
      <alignment/>
      <protection/>
    </xf>
    <xf numFmtId="0" fontId="2" fillId="0" borderId="0" xfId="81" applyFont="1" applyAlignment="1">
      <alignment horizontal="center"/>
      <protection/>
    </xf>
    <xf numFmtId="0" fontId="4" fillId="3" borderId="0" xfId="81" applyFont="1" applyFill="1">
      <alignment/>
      <protection/>
    </xf>
    <xf numFmtId="0" fontId="4" fillId="0" borderId="0" xfId="81" applyFont="1" applyFill="1">
      <alignment/>
      <protection/>
    </xf>
    <xf numFmtId="0" fontId="16" fillId="0" borderId="0" xfId="81" applyFont="1" applyAlignment="1">
      <alignment wrapText="1"/>
      <protection/>
    </xf>
    <xf numFmtId="0" fontId="4" fillId="3" borderId="28" xfId="0" applyFont="1" applyFill="1" applyBorder="1" applyAlignment="1">
      <alignment horizontal="left" vertical="center"/>
    </xf>
    <xf numFmtId="0" fontId="4" fillId="3" borderId="28" xfId="0" applyFont="1" applyFill="1" applyBorder="1" applyAlignment="1">
      <alignment vertical="center"/>
    </xf>
    <xf numFmtId="0" fontId="4" fillId="3" borderId="28" xfId="0" applyFont="1" applyFill="1" applyBorder="1" applyAlignment="1">
      <alignment vertical="center" wrapText="1"/>
    </xf>
    <xf numFmtId="0" fontId="4" fillId="3" borderId="29"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3" fillId="3" borderId="18" xfId="0" applyFont="1" applyFill="1" applyBorder="1" applyAlignment="1">
      <alignment horizontal="center"/>
    </xf>
    <xf numFmtId="172" fontId="4" fillId="3" borderId="19" xfId="49" applyNumberFormat="1" applyFont="1" applyFill="1" applyBorder="1" applyAlignment="1">
      <alignment horizontal="right" vertical="center"/>
    </xf>
    <xf numFmtId="173" fontId="4" fillId="3" borderId="19" xfId="0" applyNumberFormat="1" applyFont="1" applyFill="1" applyBorder="1" applyAlignment="1">
      <alignment horizontal="right" vertical="center"/>
    </xf>
    <xf numFmtId="173" fontId="7" fillId="3" borderId="19" xfId="49" applyNumberFormat="1" applyFont="1" applyFill="1" applyBorder="1" applyAlignment="1">
      <alignment horizontal="right" vertical="center"/>
    </xf>
    <xf numFmtId="171" fontId="4" fillId="3" borderId="19" xfId="49" applyFont="1" applyFill="1" applyBorder="1" applyAlignment="1">
      <alignment horizontal="right" vertical="center"/>
    </xf>
    <xf numFmtId="174" fontId="7" fillId="3" borderId="19" xfId="0" applyNumberFormat="1" applyFont="1" applyFill="1" applyBorder="1" applyAlignment="1">
      <alignment horizontal="right" vertical="center"/>
    </xf>
    <xf numFmtId="171" fontId="4" fillId="3" borderId="21" xfId="49" applyNumberFormat="1" applyFont="1" applyFill="1" applyBorder="1" applyAlignment="1">
      <alignment horizontal="right" vertical="center"/>
    </xf>
    <xf numFmtId="171" fontId="4" fillId="3" borderId="19" xfId="49" applyNumberFormat="1" applyFont="1" applyFill="1" applyBorder="1" applyAlignment="1">
      <alignment horizontal="right" vertical="center"/>
    </xf>
    <xf numFmtId="172" fontId="4" fillId="3" borderId="20" xfId="49" applyNumberFormat="1" applyFont="1" applyFill="1" applyBorder="1" applyAlignment="1">
      <alignment horizontal="right" vertical="center"/>
    </xf>
    <xf numFmtId="0" fontId="2" fillId="3" borderId="0" xfId="0" applyFont="1" applyFill="1" applyAlignment="1">
      <alignment vertical="center"/>
    </xf>
    <xf numFmtId="0" fontId="0" fillId="3" borderId="0" xfId="0" applyFont="1" applyFill="1" applyAlignment="1">
      <alignment/>
    </xf>
    <xf numFmtId="0" fontId="3" fillId="3" borderId="0" xfId="0" applyFont="1" applyFill="1" applyAlignment="1">
      <alignment/>
    </xf>
    <xf numFmtId="0" fontId="4" fillId="3" borderId="0" xfId="0" applyFont="1" applyFill="1" applyAlignment="1">
      <alignment/>
    </xf>
    <xf numFmtId="0" fontId="4" fillId="3" borderId="0" xfId="0" applyFont="1" applyFill="1" applyBorder="1" applyAlignment="1">
      <alignment/>
    </xf>
    <xf numFmtId="0" fontId="3" fillId="3" borderId="31" xfId="0" applyFont="1" applyFill="1" applyBorder="1" applyAlignment="1">
      <alignment/>
    </xf>
    <xf numFmtId="0" fontId="3" fillId="3" borderId="28" xfId="0" applyFont="1" applyFill="1" applyBorder="1" applyAlignment="1">
      <alignment/>
    </xf>
    <xf numFmtId="0" fontId="3" fillId="3" borderId="28" xfId="0" applyFont="1" applyFill="1" applyBorder="1" applyAlignment="1">
      <alignment/>
    </xf>
    <xf numFmtId="0" fontId="4" fillId="3" borderId="28" xfId="0" applyFont="1" applyFill="1" applyBorder="1" applyAlignment="1">
      <alignment/>
    </xf>
    <xf numFmtId="0" fontId="7" fillId="3" borderId="28" xfId="0" applyFont="1" applyFill="1" applyBorder="1" applyAlignment="1">
      <alignment horizontal="left" indent="1"/>
    </xf>
    <xf numFmtId="0" fontId="3" fillId="3" borderId="32" xfId="0" applyFont="1" applyFill="1" applyBorder="1" applyAlignment="1">
      <alignment/>
    </xf>
    <xf numFmtId="0" fontId="9" fillId="3" borderId="28" xfId="0" applyFont="1" applyFill="1" applyBorder="1" applyAlignment="1">
      <alignment/>
    </xf>
    <xf numFmtId="0" fontId="3" fillId="3" borderId="30" xfId="0" applyFont="1" applyFill="1" applyBorder="1" applyAlignment="1">
      <alignment/>
    </xf>
    <xf numFmtId="0" fontId="3" fillId="3" borderId="22" xfId="0" applyFont="1" applyFill="1" applyBorder="1" applyAlignment="1">
      <alignment horizontal="center"/>
    </xf>
    <xf numFmtId="0" fontId="3" fillId="3" borderId="23" xfId="0" applyFont="1" applyFill="1" applyBorder="1" applyAlignment="1">
      <alignment/>
    </xf>
    <xf numFmtId="0" fontId="4" fillId="3" borderId="19" xfId="0" applyFont="1" applyFill="1" applyBorder="1" applyAlignment="1">
      <alignment/>
    </xf>
    <xf numFmtId="173" fontId="4" fillId="3" borderId="19" xfId="49" applyNumberFormat="1" applyFont="1" applyFill="1" applyBorder="1" applyAlignment="1">
      <alignment/>
    </xf>
    <xf numFmtId="173" fontId="4" fillId="3" borderId="19" xfId="49" applyNumberFormat="1" applyFont="1" applyFill="1" applyBorder="1" applyAlignment="1">
      <alignment horizontal="right"/>
    </xf>
    <xf numFmtId="173" fontId="7" fillId="3" borderId="19" xfId="49" applyNumberFormat="1" applyFont="1" applyFill="1" applyBorder="1" applyAlignment="1">
      <alignment/>
    </xf>
    <xf numFmtId="173" fontId="7" fillId="3" borderId="19" xfId="49" applyNumberFormat="1" applyFont="1" applyFill="1" applyBorder="1" applyAlignment="1">
      <alignment horizontal="right"/>
    </xf>
    <xf numFmtId="173" fontId="4" fillId="3" borderId="19" xfId="0" applyNumberFormat="1" applyFont="1" applyFill="1" applyBorder="1" applyAlignment="1">
      <alignment horizontal="right"/>
    </xf>
    <xf numFmtId="173" fontId="4" fillId="3" borderId="20" xfId="49" applyNumberFormat="1" applyFont="1" applyFill="1" applyBorder="1" applyAlignment="1">
      <alignment/>
    </xf>
    <xf numFmtId="173" fontId="3" fillId="3" borderId="23" xfId="0" applyNumberFormat="1" applyFont="1" applyFill="1" applyBorder="1" applyAlignment="1">
      <alignment/>
    </xf>
    <xf numFmtId="173" fontId="3" fillId="3" borderId="19" xfId="0" applyNumberFormat="1" applyFont="1" applyFill="1" applyBorder="1" applyAlignment="1">
      <alignment horizontal="center"/>
    </xf>
    <xf numFmtId="173" fontId="9" fillId="3" borderId="19" xfId="49" applyNumberFormat="1" applyFont="1" applyFill="1" applyBorder="1" applyAlignment="1">
      <alignment/>
    </xf>
    <xf numFmtId="173" fontId="3" fillId="3" borderId="20" xfId="0" applyNumberFormat="1" applyFont="1" applyFill="1" applyBorder="1" applyAlignment="1">
      <alignment/>
    </xf>
    <xf numFmtId="0" fontId="20" fillId="3" borderId="0" xfId="0" applyFont="1" applyFill="1" applyAlignment="1">
      <alignment vertical="center"/>
    </xf>
    <xf numFmtId="0" fontId="3" fillId="3" borderId="31" xfId="0" applyFont="1" applyFill="1" applyBorder="1" applyAlignment="1">
      <alignment/>
    </xf>
    <xf numFmtId="0" fontId="3" fillId="3" borderId="0" xfId="0" applyFont="1" applyFill="1" applyBorder="1" applyAlignment="1">
      <alignment/>
    </xf>
    <xf numFmtId="0" fontId="4" fillId="3" borderId="12" xfId="0" applyFont="1" applyFill="1" applyBorder="1" applyAlignment="1">
      <alignment/>
    </xf>
    <xf numFmtId="0" fontId="3" fillId="3" borderId="14" xfId="0" applyFont="1" applyFill="1" applyBorder="1" applyAlignment="1">
      <alignment/>
    </xf>
    <xf numFmtId="0" fontId="4" fillId="3" borderId="11" xfId="0" applyFont="1" applyFill="1" applyBorder="1" applyAlignment="1">
      <alignment/>
    </xf>
    <xf numFmtId="0" fontId="4" fillId="3" borderId="30" xfId="0" applyFont="1" applyFill="1" applyBorder="1" applyAlignment="1">
      <alignment/>
    </xf>
    <xf numFmtId="0" fontId="3" fillId="3" borderId="23" xfId="0" applyFont="1" applyFill="1" applyBorder="1" applyAlignment="1">
      <alignment horizontal="center"/>
    </xf>
    <xf numFmtId="173" fontId="7" fillId="3" borderId="19" xfId="49" applyNumberFormat="1" applyFont="1" applyFill="1" applyBorder="1" applyAlignment="1">
      <alignment vertical="center"/>
    </xf>
    <xf numFmtId="173" fontId="3" fillId="3" borderId="19" xfId="0" applyNumberFormat="1" applyFont="1" applyFill="1" applyBorder="1" applyAlignment="1">
      <alignment/>
    </xf>
    <xf numFmtId="173" fontId="3" fillId="3" borderId="20" xfId="49" applyNumberFormat="1" applyFont="1" applyFill="1" applyBorder="1" applyAlignment="1">
      <alignment/>
    </xf>
    <xf numFmtId="172" fontId="4" fillId="3" borderId="19" xfId="42" applyNumberFormat="1" applyFont="1" applyFill="1" applyBorder="1" applyAlignment="1">
      <alignment/>
    </xf>
    <xf numFmtId="172" fontId="4" fillId="3" borderId="23" xfId="42" applyNumberFormat="1" applyFont="1" applyFill="1" applyBorder="1" applyAlignment="1">
      <alignment/>
    </xf>
    <xf numFmtId="172" fontId="4" fillId="3" borderId="19" xfId="49" applyNumberFormat="1" applyFont="1" applyFill="1" applyBorder="1" applyAlignment="1">
      <alignment/>
    </xf>
    <xf numFmtId="172" fontId="4" fillId="3" borderId="20" xfId="49" applyNumberFormat="1" applyFont="1" applyFill="1" applyBorder="1" applyAlignment="1">
      <alignment/>
    </xf>
    <xf numFmtId="173" fontId="3" fillId="3" borderId="0" xfId="49" applyNumberFormat="1" applyFont="1" applyFill="1" applyBorder="1" applyAlignment="1">
      <alignment/>
    </xf>
    <xf numFmtId="0" fontId="68" fillId="0" borderId="0" xfId="90" applyFont="1" applyBorder="1" applyAlignment="1">
      <alignment horizontal="center"/>
      <protection/>
    </xf>
    <xf numFmtId="0" fontId="2" fillId="3" borderId="0" xfId="90" applyFont="1" applyFill="1" applyAlignment="1">
      <alignment vertical="center"/>
      <protection/>
    </xf>
    <xf numFmtId="0" fontId="3" fillId="3" borderId="0" xfId="90" applyFont="1" applyFill="1">
      <alignment/>
      <protection/>
    </xf>
    <xf numFmtId="0" fontId="4" fillId="3" borderId="0" xfId="90" applyFont="1" applyFill="1" applyBorder="1">
      <alignment/>
      <protection/>
    </xf>
    <xf numFmtId="172" fontId="4" fillId="3" borderId="0" xfId="65" applyNumberFormat="1" applyFont="1" applyFill="1" applyBorder="1" applyAlignment="1">
      <alignment/>
    </xf>
    <xf numFmtId="0" fontId="4" fillId="3" borderId="0" xfId="90" applyFont="1" applyFill="1">
      <alignment/>
      <protection/>
    </xf>
    <xf numFmtId="0" fontId="4" fillId="3" borderId="17" xfId="90" applyFont="1" applyFill="1" applyBorder="1" applyAlignment="1">
      <alignment horizontal="left"/>
      <protection/>
    </xf>
    <xf numFmtId="0" fontId="4" fillId="3" borderId="17" xfId="90" applyFont="1" applyFill="1" applyBorder="1" applyAlignment="1">
      <alignment/>
      <protection/>
    </xf>
    <xf numFmtId="0" fontId="4" fillId="3" borderId="33" xfId="90" applyFont="1" applyFill="1" applyBorder="1" applyAlignment="1">
      <alignment horizontal="left"/>
      <protection/>
    </xf>
    <xf numFmtId="2" fontId="4" fillId="3" borderId="14" xfId="65" applyNumberFormat="1" applyFont="1" applyFill="1" applyBorder="1" applyAlignment="1">
      <alignment/>
    </xf>
    <xf numFmtId="2" fontId="4" fillId="3" borderId="19" xfId="65" applyNumberFormat="1" applyFont="1" applyFill="1" applyBorder="1" applyAlignment="1">
      <alignment/>
    </xf>
    <xf numFmtId="2" fontId="4" fillId="3" borderId="19" xfId="90" applyNumberFormat="1" applyFont="1" applyFill="1" applyBorder="1">
      <alignment/>
      <protection/>
    </xf>
    <xf numFmtId="0" fontId="4" fillId="0" borderId="0" xfId="0" applyFont="1" applyFill="1" applyAlignment="1">
      <alignment vertical="center"/>
    </xf>
    <xf numFmtId="0" fontId="4" fillId="0" borderId="0" xfId="0" applyNumberFormat="1" applyFont="1" applyFill="1" applyAlignment="1">
      <alignment/>
    </xf>
    <xf numFmtId="0" fontId="3" fillId="3" borderId="0" xfId="0" applyFont="1" applyFill="1" applyAlignment="1">
      <alignment vertical="center"/>
    </xf>
    <xf numFmtId="0" fontId="4" fillId="3" borderId="0" xfId="0" applyFont="1" applyFill="1" applyAlignment="1">
      <alignment vertical="center"/>
    </xf>
    <xf numFmtId="0" fontId="3" fillId="3" borderId="34" xfId="0" applyFont="1" applyFill="1" applyBorder="1" applyAlignment="1">
      <alignment horizontal="center"/>
    </xf>
    <xf numFmtId="0" fontId="3" fillId="3" borderId="17" xfId="0" applyFont="1" applyFill="1" applyBorder="1" applyAlignment="1">
      <alignment horizontal="center"/>
    </xf>
    <xf numFmtId="0" fontId="3" fillId="3" borderId="17" xfId="0" applyFont="1" applyFill="1" applyBorder="1" applyAlignment="1">
      <alignment horizontal="center" vertical="center"/>
    </xf>
    <xf numFmtId="174" fontId="4" fillId="3" borderId="25" xfId="0" applyNumberFormat="1" applyFont="1" applyFill="1" applyBorder="1" applyAlignment="1">
      <alignment horizontal="center" vertical="center"/>
    </xf>
    <xf numFmtId="179" fontId="4" fillId="3" borderId="25" xfId="0" applyNumberFormat="1" applyFont="1" applyFill="1" applyBorder="1" applyAlignment="1">
      <alignment horizontal="center" vertical="center"/>
    </xf>
    <xf numFmtId="176" fontId="4" fillId="3" borderId="25" xfId="0" applyNumberFormat="1" applyFont="1" applyFill="1" applyBorder="1" applyAlignment="1">
      <alignment vertical="center"/>
    </xf>
    <xf numFmtId="171" fontId="4" fillId="3" borderId="35" xfId="49" applyFont="1" applyFill="1" applyBorder="1" applyAlignment="1">
      <alignment/>
    </xf>
    <xf numFmtId="171" fontId="4" fillId="3" borderId="35" xfId="49" applyFont="1" applyFill="1" applyBorder="1" applyAlignment="1">
      <alignment vertical="center"/>
    </xf>
    <xf numFmtId="171" fontId="4" fillId="3" borderId="19" xfId="49" applyFont="1" applyFill="1" applyBorder="1" applyAlignment="1">
      <alignment vertical="center"/>
    </xf>
    <xf numFmtId="171" fontId="4" fillId="3" borderId="13" xfId="49" applyFont="1" applyFill="1" applyBorder="1" applyAlignment="1">
      <alignment vertical="center"/>
    </xf>
    <xf numFmtId="171" fontId="4" fillId="3" borderId="24" xfId="49" applyFont="1" applyFill="1" applyBorder="1" applyAlignment="1">
      <alignment horizontal="right"/>
    </xf>
    <xf numFmtId="171" fontId="4" fillId="3" borderId="24" xfId="49" applyFont="1" applyFill="1" applyBorder="1" applyAlignment="1">
      <alignment vertical="center"/>
    </xf>
    <xf numFmtId="171" fontId="4" fillId="3" borderId="36" xfId="49" applyFont="1" applyFill="1" applyBorder="1" applyAlignment="1">
      <alignment vertical="center"/>
    </xf>
    <xf numFmtId="0" fontId="6" fillId="3" borderId="0" xfId="0" applyFont="1" applyFill="1" applyAlignment="1">
      <alignment/>
    </xf>
    <xf numFmtId="0" fontId="3" fillId="3" borderId="28" xfId="0" applyFont="1" applyFill="1" applyBorder="1" applyAlignment="1">
      <alignment horizontal="center" vertical="center"/>
    </xf>
    <xf numFmtId="0" fontId="3" fillId="3" borderId="28" xfId="0" applyFont="1" applyFill="1" applyBorder="1" applyAlignment="1">
      <alignment vertical="center"/>
    </xf>
    <xf numFmtId="0" fontId="3" fillId="3" borderId="37" xfId="0" applyFont="1" applyFill="1" applyBorder="1" applyAlignment="1">
      <alignment/>
    </xf>
    <xf numFmtId="0" fontId="7" fillId="3" borderId="28" xfId="0" applyFont="1" applyFill="1" applyBorder="1" applyAlignment="1">
      <alignment vertical="center"/>
    </xf>
    <xf numFmtId="0" fontId="3" fillId="3" borderId="19" xfId="0" applyFont="1" applyFill="1" applyBorder="1" applyAlignment="1">
      <alignment horizontal="right"/>
    </xf>
    <xf numFmtId="2" fontId="3" fillId="3" borderId="19" xfId="49" applyNumberFormat="1" applyFont="1" applyFill="1" applyBorder="1" applyAlignment="1">
      <alignment horizontal="right"/>
    </xf>
    <xf numFmtId="2" fontId="4" fillId="3" borderId="19" xfId="49" applyNumberFormat="1" applyFont="1" applyFill="1" applyBorder="1" applyAlignment="1">
      <alignment horizontal="right"/>
    </xf>
    <xf numFmtId="2" fontId="7" fillId="3" borderId="19" xfId="49" applyNumberFormat="1" applyFont="1" applyFill="1" applyBorder="1" applyAlignment="1">
      <alignment horizontal="right"/>
    </xf>
    <xf numFmtId="2" fontId="4" fillId="3" borderId="19" xfId="0" applyNumberFormat="1" applyFont="1" applyFill="1" applyBorder="1" applyAlignment="1">
      <alignment horizontal="right"/>
    </xf>
    <xf numFmtId="2" fontId="3" fillId="3" borderId="26" xfId="49" applyNumberFormat="1" applyFont="1" applyFill="1" applyBorder="1" applyAlignment="1">
      <alignment horizontal="right"/>
    </xf>
    <xf numFmtId="2" fontId="9" fillId="3" borderId="20" xfId="49" applyNumberFormat="1" applyFont="1" applyFill="1" applyBorder="1" applyAlignment="1">
      <alignment horizontal="right"/>
    </xf>
    <xf numFmtId="2" fontId="3" fillId="3" borderId="19" xfId="53" applyNumberFormat="1" applyFont="1" applyFill="1" applyBorder="1" applyAlignment="1">
      <alignment horizontal="right"/>
    </xf>
    <xf numFmtId="2" fontId="3" fillId="3" borderId="26" xfId="53" applyNumberFormat="1" applyFont="1" applyFill="1" applyBorder="1" applyAlignment="1">
      <alignment horizontal="right"/>
    </xf>
    <xf numFmtId="2" fontId="3" fillId="3" borderId="19" xfId="0" applyNumberFormat="1" applyFont="1" applyFill="1" applyBorder="1" applyAlignment="1">
      <alignment horizontal="right"/>
    </xf>
    <xf numFmtId="2" fontId="3" fillId="3" borderId="26" xfId="0" applyNumberFormat="1" applyFont="1" applyFill="1" applyBorder="1" applyAlignment="1">
      <alignment horizontal="right"/>
    </xf>
    <xf numFmtId="2" fontId="7" fillId="3" borderId="19" xfId="0" applyNumberFormat="1" applyFont="1" applyFill="1" applyBorder="1" applyAlignment="1">
      <alignment horizontal="right"/>
    </xf>
    <xf numFmtId="0" fontId="2" fillId="3" borderId="0" xfId="0" applyFont="1" applyFill="1" applyAlignment="1">
      <alignment horizontal="left" vertical="center"/>
    </xf>
    <xf numFmtId="173" fontId="0" fillId="3" borderId="0" xfId="0" applyNumberFormat="1" applyFont="1" applyFill="1" applyAlignment="1">
      <alignment/>
    </xf>
    <xf numFmtId="0" fontId="4" fillId="3" borderId="14" xfId="0" applyFont="1" applyFill="1" applyBorder="1" applyAlignment="1">
      <alignment/>
    </xf>
    <xf numFmtId="0" fontId="3" fillId="3" borderId="14" xfId="0" applyFont="1" applyFill="1" applyBorder="1" applyAlignment="1">
      <alignment horizontal="left" indent="1"/>
    </xf>
    <xf numFmtId="0" fontId="0" fillId="3" borderId="14" xfId="0" applyFont="1" applyFill="1" applyBorder="1" applyAlignment="1">
      <alignment/>
    </xf>
    <xf numFmtId="0" fontId="4" fillId="3" borderId="0" xfId="0" applyFont="1" applyFill="1" applyBorder="1" applyAlignment="1">
      <alignment horizontal="left" indent="1"/>
    </xf>
    <xf numFmtId="0" fontId="6" fillId="3" borderId="14" xfId="80" applyFont="1" applyFill="1" applyBorder="1">
      <alignment/>
      <protection/>
    </xf>
    <xf numFmtId="0" fontId="4" fillId="3" borderId="27" xfId="0" applyFont="1" applyFill="1" applyBorder="1" applyAlignment="1">
      <alignment/>
    </xf>
    <xf numFmtId="0" fontId="4" fillId="3" borderId="17" xfId="0" applyFont="1" applyFill="1" applyBorder="1" applyAlignment="1">
      <alignment/>
    </xf>
    <xf numFmtId="0" fontId="3" fillId="3" borderId="17" xfId="0" applyFont="1" applyFill="1" applyBorder="1" applyAlignment="1">
      <alignment/>
    </xf>
    <xf numFmtId="0" fontId="3" fillId="3" borderId="28" xfId="0" applyFont="1" applyFill="1" applyBorder="1" applyAlignment="1">
      <alignment horizontal="left" indent="1"/>
    </xf>
    <xf numFmtId="0" fontId="4" fillId="3" borderId="17" xfId="0" applyFont="1" applyFill="1" applyBorder="1" applyAlignment="1">
      <alignment horizontal="left" indent="1"/>
    </xf>
    <xf numFmtId="0" fontId="4" fillId="3" borderId="14" xfId="80" applyFont="1" applyFill="1" applyBorder="1">
      <alignment/>
      <protection/>
    </xf>
    <xf numFmtId="0" fontId="3" fillId="3" borderId="33" xfId="0" applyFont="1" applyFill="1" applyBorder="1" applyAlignment="1">
      <alignment/>
    </xf>
    <xf numFmtId="0" fontId="0" fillId="3" borderId="0" xfId="0" applyFont="1" applyFill="1" applyBorder="1" applyAlignment="1">
      <alignment/>
    </xf>
    <xf numFmtId="172" fontId="4" fillId="3" borderId="0" xfId="49" applyNumberFormat="1" applyFont="1" applyFill="1" applyBorder="1" applyAlignment="1">
      <alignment horizontal="center"/>
    </xf>
    <xf numFmtId="173" fontId="4" fillId="3" borderId="0" xfId="49" applyNumberFormat="1" applyFont="1" applyFill="1" applyBorder="1" applyAlignment="1">
      <alignment/>
    </xf>
    <xf numFmtId="172" fontId="14" fillId="3" borderId="0" xfId="49" applyNumberFormat="1" applyFont="1" applyFill="1" applyBorder="1" applyAlignment="1">
      <alignment horizontal="center"/>
    </xf>
    <xf numFmtId="172" fontId="4" fillId="3" borderId="0" xfId="49" applyNumberFormat="1" applyFont="1" applyFill="1" applyBorder="1" applyAlignment="1">
      <alignment horizontal="right"/>
    </xf>
    <xf numFmtId="172" fontId="4" fillId="3" borderId="0" xfId="49" applyNumberFormat="1" applyFont="1" applyFill="1" applyBorder="1" applyAlignment="1">
      <alignment/>
    </xf>
    <xf numFmtId="173" fontId="4" fillId="3" borderId="38" xfId="49" applyNumberFormat="1" applyFont="1" applyFill="1" applyBorder="1" applyAlignment="1">
      <alignment/>
    </xf>
    <xf numFmtId="173" fontId="3" fillId="3" borderId="0" xfId="0" applyNumberFormat="1" applyFont="1" applyFill="1" applyBorder="1" applyAlignment="1">
      <alignment/>
    </xf>
    <xf numFmtId="173" fontId="3" fillId="3" borderId="0" xfId="0" applyNumberFormat="1" applyFont="1" applyFill="1" applyBorder="1" applyAlignment="1">
      <alignment/>
    </xf>
    <xf numFmtId="173" fontId="4" fillId="3" borderId="0" xfId="49" applyNumberFormat="1" applyFont="1" applyFill="1" applyBorder="1" applyAlignment="1">
      <alignment horizontal="center"/>
    </xf>
    <xf numFmtId="173" fontId="3" fillId="3" borderId="0" xfId="49" applyNumberFormat="1" applyFont="1" applyFill="1" applyBorder="1" applyAlignment="1">
      <alignment horizontal="center"/>
    </xf>
    <xf numFmtId="173" fontId="4" fillId="3" borderId="0" xfId="49" applyNumberFormat="1" applyFont="1" applyFill="1" applyBorder="1" applyAlignment="1">
      <alignment horizontal="right"/>
    </xf>
    <xf numFmtId="173" fontId="3" fillId="3" borderId="0" xfId="49" applyNumberFormat="1" applyFont="1" applyFill="1" applyBorder="1" applyAlignment="1">
      <alignment vertical="center"/>
    </xf>
    <xf numFmtId="173" fontId="3" fillId="3" borderId="12" xfId="49" applyNumberFormat="1" applyFont="1" applyFill="1" applyBorder="1" applyAlignment="1">
      <alignment horizontal="center"/>
    </xf>
    <xf numFmtId="171" fontId="4" fillId="3" borderId="0" xfId="49" applyFont="1" applyFill="1" applyBorder="1" applyAlignment="1">
      <alignment/>
    </xf>
    <xf numFmtId="173" fontId="4" fillId="3" borderId="12" xfId="49" applyNumberFormat="1" applyFont="1" applyFill="1" applyBorder="1" applyAlignment="1">
      <alignment/>
    </xf>
    <xf numFmtId="172" fontId="14" fillId="3" borderId="0" xfId="49" applyNumberFormat="1" applyFont="1" applyFill="1" applyBorder="1" applyAlignment="1">
      <alignment/>
    </xf>
    <xf numFmtId="172" fontId="4" fillId="3" borderId="0" xfId="53" applyNumberFormat="1" applyFont="1" applyFill="1" applyBorder="1" applyAlignment="1">
      <alignment/>
    </xf>
    <xf numFmtId="173" fontId="4" fillId="3" borderId="0" xfId="53" applyNumberFormat="1" applyFont="1" applyFill="1" applyBorder="1" applyAlignment="1">
      <alignment/>
    </xf>
    <xf numFmtId="172" fontId="14" fillId="3" borderId="0" xfId="53" applyNumberFormat="1" applyFont="1" applyFill="1" applyBorder="1" applyAlignment="1">
      <alignment/>
    </xf>
    <xf numFmtId="173" fontId="4" fillId="3" borderId="12" xfId="53" applyNumberFormat="1" applyFont="1" applyFill="1" applyBorder="1" applyAlignment="1">
      <alignment/>
    </xf>
    <xf numFmtId="173" fontId="4" fillId="3" borderId="0" xfId="0" applyNumberFormat="1" applyFont="1" applyFill="1" applyBorder="1" applyAlignment="1">
      <alignment/>
    </xf>
    <xf numFmtId="173" fontId="4" fillId="3" borderId="0" xfId="53" applyNumberFormat="1" applyFont="1" applyFill="1" applyBorder="1" applyAlignment="1">
      <alignment horizontal="center"/>
    </xf>
    <xf numFmtId="173" fontId="3" fillId="3" borderId="0" xfId="53" applyNumberFormat="1" applyFont="1" applyFill="1" applyBorder="1" applyAlignment="1">
      <alignment horizontal="center"/>
    </xf>
    <xf numFmtId="173" fontId="3" fillId="3" borderId="0" xfId="53" applyNumberFormat="1" applyFont="1" applyFill="1" applyBorder="1" applyAlignment="1">
      <alignment/>
    </xf>
    <xf numFmtId="173" fontId="3" fillId="3" borderId="12" xfId="53" applyNumberFormat="1" applyFont="1" applyFill="1" applyBorder="1" applyAlignment="1">
      <alignment horizontal="center"/>
    </xf>
    <xf numFmtId="172" fontId="4" fillId="3" borderId="0" xfId="0" applyNumberFormat="1" applyFont="1" applyFill="1" applyBorder="1" applyAlignment="1">
      <alignment/>
    </xf>
    <xf numFmtId="0" fontId="3" fillId="3" borderId="10" xfId="0" applyFont="1" applyFill="1" applyBorder="1" applyAlignment="1">
      <alignment vertical="center"/>
    </xf>
    <xf numFmtId="0" fontId="3" fillId="3" borderId="10" xfId="0" applyFont="1" applyFill="1" applyBorder="1" applyAlignment="1">
      <alignment/>
    </xf>
    <xf numFmtId="0" fontId="4" fillId="3" borderId="0" xfId="0" applyFont="1" applyFill="1" applyBorder="1" applyAlignment="1">
      <alignment horizontal="left"/>
    </xf>
    <xf numFmtId="0" fontId="3" fillId="3" borderId="39" xfId="0" applyFont="1" applyFill="1" applyBorder="1" applyAlignment="1">
      <alignment horizontal="center"/>
    </xf>
    <xf numFmtId="0" fontId="3" fillId="3" borderId="0" xfId="0" applyFont="1" applyFill="1" applyBorder="1" applyAlignment="1">
      <alignment/>
    </xf>
    <xf numFmtId="0" fontId="3" fillId="3" borderId="0" xfId="0" applyFont="1" applyFill="1" applyBorder="1" applyAlignment="1">
      <alignment horizontal="center"/>
    </xf>
    <xf numFmtId="0" fontId="3" fillId="3" borderId="11" xfId="0" applyFont="1" applyFill="1" applyBorder="1" applyAlignment="1">
      <alignment/>
    </xf>
    <xf numFmtId="0" fontId="3" fillId="3" borderId="11" xfId="0" applyFont="1" applyFill="1" applyBorder="1" applyAlignment="1">
      <alignment/>
    </xf>
    <xf numFmtId="0" fontId="3" fillId="3" borderId="12" xfId="0" applyFont="1" applyFill="1" applyBorder="1" applyAlignment="1">
      <alignment horizontal="center"/>
    </xf>
    <xf numFmtId="0" fontId="3" fillId="3" borderId="10" xfId="0" applyFont="1" applyFill="1" applyBorder="1" applyAlignment="1">
      <alignment horizontal="left" vertical="center" indent="1"/>
    </xf>
    <xf numFmtId="181" fontId="4" fillId="3" borderId="0" xfId="49" applyNumberFormat="1" applyFont="1" applyFill="1" applyBorder="1" applyAlignment="1">
      <alignment/>
    </xf>
    <xf numFmtId="181" fontId="3" fillId="3" borderId="0" xfId="49" applyNumberFormat="1" applyFont="1" applyFill="1" applyBorder="1" applyAlignment="1">
      <alignment/>
    </xf>
    <xf numFmtId="182" fontId="3" fillId="3" borderId="0" xfId="49" applyNumberFormat="1" applyFont="1" applyFill="1" applyBorder="1" applyAlignment="1">
      <alignment/>
    </xf>
    <xf numFmtId="173" fontId="4" fillId="3" borderId="0" xfId="49" applyNumberFormat="1" applyFont="1" applyFill="1" applyBorder="1" applyAlignment="1">
      <alignment/>
    </xf>
    <xf numFmtId="171" fontId="4" fillId="3" borderId="0" xfId="49" applyNumberFormat="1" applyFont="1" applyFill="1" applyBorder="1" applyAlignment="1">
      <alignment/>
    </xf>
    <xf numFmtId="171" fontId="3" fillId="3" borderId="0" xfId="49" applyNumberFormat="1" applyFont="1" applyFill="1" applyBorder="1" applyAlignment="1">
      <alignment/>
    </xf>
    <xf numFmtId="171" fontId="3" fillId="3" borderId="11" xfId="49" applyNumberFormat="1" applyFont="1" applyFill="1" applyBorder="1" applyAlignment="1">
      <alignment/>
    </xf>
    <xf numFmtId="172" fontId="4" fillId="3" borderId="0" xfId="49" applyNumberFormat="1" applyFont="1" applyFill="1" applyBorder="1" applyAlignment="1">
      <alignment/>
    </xf>
    <xf numFmtId="172" fontId="3" fillId="3" borderId="12" xfId="49" applyNumberFormat="1" applyFont="1" applyFill="1" applyBorder="1" applyAlignment="1">
      <alignment/>
    </xf>
    <xf numFmtId="0" fontId="3" fillId="3" borderId="10" xfId="0" applyFont="1" applyFill="1" applyBorder="1" applyAlignment="1" quotePrefix="1">
      <alignment horizontal="left" vertical="center" indent="1"/>
    </xf>
    <xf numFmtId="0" fontId="3" fillId="3" borderId="16" xfId="0" applyFont="1" applyFill="1" applyBorder="1" applyAlignment="1" quotePrefix="1">
      <alignment horizontal="left" vertical="center" indent="1"/>
    </xf>
    <xf numFmtId="0" fontId="4" fillId="3" borderId="10" xfId="0" applyFont="1" applyFill="1" applyBorder="1" applyAlignment="1">
      <alignment/>
    </xf>
    <xf numFmtId="181" fontId="4" fillId="3" borderId="0" xfId="0" applyNumberFormat="1" applyFont="1" applyFill="1" applyBorder="1" applyAlignment="1">
      <alignment/>
    </xf>
    <xf numFmtId="171" fontId="3" fillId="3" borderId="0" xfId="49" applyNumberFormat="1" applyFont="1" applyFill="1" applyBorder="1" applyAlignment="1">
      <alignment/>
    </xf>
    <xf numFmtId="171" fontId="4" fillId="3" borderId="0" xfId="0" applyNumberFormat="1" applyFont="1" applyFill="1" applyBorder="1" applyAlignment="1">
      <alignment/>
    </xf>
    <xf numFmtId="173" fontId="4" fillId="3" borderId="11" xfId="0" applyNumberFormat="1" applyFont="1" applyFill="1" applyBorder="1" applyAlignment="1">
      <alignment/>
    </xf>
    <xf numFmtId="0" fontId="66" fillId="3" borderId="16" xfId="0" applyFont="1" applyFill="1" applyBorder="1" applyAlignment="1" quotePrefix="1">
      <alignment horizontal="left" vertical="center" indent="1"/>
    </xf>
    <xf numFmtId="178" fontId="4" fillId="3" borderId="11" xfId="0" applyNumberFormat="1" applyFont="1" applyFill="1" applyBorder="1" applyAlignment="1">
      <alignment/>
    </xf>
    <xf numFmtId="10" fontId="0" fillId="0" borderId="0" xfId="0" applyNumberFormat="1" applyFont="1" applyAlignment="1">
      <alignment/>
    </xf>
    <xf numFmtId="0" fontId="9" fillId="3" borderId="30" xfId="0" applyFont="1" applyFill="1" applyBorder="1" applyAlignment="1">
      <alignment vertical="center"/>
    </xf>
    <xf numFmtId="0" fontId="7" fillId="3" borderId="17" xfId="0" applyFont="1" applyFill="1" applyBorder="1" applyAlignment="1">
      <alignment/>
    </xf>
    <xf numFmtId="0" fontId="7" fillId="3" borderId="17" xfId="0" applyFont="1" applyFill="1" applyBorder="1" applyAlignment="1">
      <alignment vertical="center"/>
    </xf>
    <xf numFmtId="0" fontId="4" fillId="3" borderId="32" xfId="0" applyFont="1" applyFill="1" applyBorder="1" applyAlignment="1">
      <alignment/>
    </xf>
    <xf numFmtId="0" fontId="7" fillId="3" borderId="28" xfId="0" applyFont="1" applyFill="1" applyBorder="1" applyAlignment="1">
      <alignment horizontal="left" vertical="center" indent="1"/>
    </xf>
    <xf numFmtId="0" fontId="3" fillId="3" borderId="40" xfId="0" applyFont="1" applyFill="1" applyBorder="1" applyAlignment="1">
      <alignment/>
    </xf>
    <xf numFmtId="0" fontId="4" fillId="3" borderId="41" xfId="0" applyFont="1" applyFill="1" applyBorder="1" applyAlignment="1">
      <alignment/>
    </xf>
    <xf numFmtId="0" fontId="2" fillId="3" borderId="14" xfId="0" applyFont="1" applyFill="1" applyBorder="1" applyAlignment="1">
      <alignment horizontal="left"/>
    </xf>
    <xf numFmtId="0" fontId="3" fillId="0" borderId="14" xfId="0" applyFont="1" applyBorder="1" applyAlignment="1">
      <alignment horizontal="center"/>
    </xf>
    <xf numFmtId="0" fontId="2" fillId="3" borderId="0" xfId="0" applyFont="1" applyFill="1" applyBorder="1" applyAlignment="1">
      <alignment horizontal="center"/>
    </xf>
    <xf numFmtId="0" fontId="2" fillId="0" borderId="0" xfId="0" applyFont="1" applyBorder="1" applyAlignment="1">
      <alignment horizontal="center"/>
    </xf>
    <xf numFmtId="0" fontId="3" fillId="0" borderId="42" xfId="0" applyFont="1" applyBorder="1" applyAlignment="1">
      <alignment horizontal="center"/>
    </xf>
    <xf numFmtId="0" fontId="2" fillId="3" borderId="16" xfId="0" applyFont="1" applyFill="1" applyBorder="1" applyAlignment="1">
      <alignment horizontal="center"/>
    </xf>
    <xf numFmtId="0" fontId="2" fillId="0" borderId="16" xfId="0" applyFont="1" applyBorder="1" applyAlignment="1">
      <alignment horizontal="center"/>
    </xf>
    <xf numFmtId="0" fontId="3" fillId="3" borderId="31" xfId="0" applyFont="1" applyFill="1" applyBorder="1" applyAlignment="1">
      <alignment vertical="center"/>
    </xf>
    <xf numFmtId="0" fontId="3" fillId="0" borderId="22"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46" xfId="90" applyFont="1" applyFill="1" applyBorder="1" applyAlignment="1">
      <alignment vertical="center"/>
      <protection/>
    </xf>
    <xf numFmtId="0" fontId="3" fillId="0" borderId="16" xfId="90" applyFont="1" applyBorder="1" applyAlignment="1">
      <alignment vertical="center"/>
      <protection/>
    </xf>
    <xf numFmtId="1" fontId="3" fillId="3" borderId="42" xfId="90" applyNumberFormat="1" applyFont="1" applyFill="1" applyBorder="1" applyAlignment="1">
      <alignment horizontal="center"/>
      <protection/>
    </xf>
    <xf numFmtId="1" fontId="3" fillId="0" borderId="22" xfId="90" applyNumberFormat="1" applyFont="1" applyBorder="1" applyAlignment="1" quotePrefix="1">
      <alignment horizontal="center"/>
      <protection/>
    </xf>
    <xf numFmtId="1" fontId="3" fillId="3" borderId="22" xfId="90" applyNumberFormat="1" applyFont="1" applyFill="1" applyBorder="1" applyAlignment="1" quotePrefix="1">
      <alignment horizontal="center"/>
      <protection/>
    </xf>
    <xf numFmtId="1" fontId="3" fillId="0" borderId="42" xfId="90" applyNumberFormat="1" applyFont="1" applyBorder="1" applyAlignment="1" quotePrefix="1">
      <alignment horizontal="center"/>
      <protection/>
    </xf>
    <xf numFmtId="1" fontId="3" fillId="3" borderId="42" xfId="90" applyNumberFormat="1" applyFont="1" applyFill="1" applyBorder="1" applyAlignment="1" quotePrefix="1">
      <alignment horizontal="center"/>
      <protection/>
    </xf>
    <xf numFmtId="1" fontId="3" fillId="0" borderId="42" xfId="90" applyNumberFormat="1" applyFont="1" applyBorder="1" applyAlignment="1">
      <alignment horizontal="center"/>
      <protection/>
    </xf>
    <xf numFmtId="1" fontId="3" fillId="3" borderId="42" xfId="90" applyNumberFormat="1" applyFont="1" applyFill="1" applyBorder="1" applyAlignment="1">
      <alignment horizontal="center" vertical="center"/>
      <protection/>
    </xf>
    <xf numFmtId="1" fontId="3" fillId="0" borderId="42" xfId="90" applyNumberFormat="1" applyFont="1" applyBorder="1" applyAlignment="1">
      <alignment horizontal="center" vertical="center"/>
      <protection/>
    </xf>
    <xf numFmtId="0" fontId="3" fillId="3" borderId="31" xfId="0" applyFont="1" applyFill="1" applyBorder="1" applyAlignment="1">
      <alignment horizontal="center" vertical="center"/>
    </xf>
    <xf numFmtId="0" fontId="3" fillId="0" borderId="22" xfId="0" applyFont="1" applyFill="1" applyBorder="1" applyAlignment="1">
      <alignment horizontal="center"/>
    </xf>
    <xf numFmtId="0" fontId="4" fillId="0" borderId="0" xfId="0" applyFont="1" applyBorder="1" applyAlignment="1">
      <alignment horizontal="justify" vertical="center" wrapText="1"/>
    </xf>
    <xf numFmtId="0" fontId="69" fillId="0" borderId="0" xfId="0" applyFont="1" applyBorder="1" applyAlignment="1">
      <alignment vertical="center" wrapText="1"/>
    </xf>
    <xf numFmtId="0" fontId="3" fillId="3" borderId="0" xfId="81" applyFont="1" applyFill="1" applyAlignment="1">
      <alignment horizontal="center"/>
      <protection/>
    </xf>
    <xf numFmtId="0" fontId="66" fillId="0" borderId="0" xfId="81" applyFont="1" applyFill="1" applyBorder="1" applyAlignment="1">
      <alignment horizontal="center" vertical="center" wrapText="1"/>
      <protection/>
    </xf>
    <xf numFmtId="0" fontId="4" fillId="0" borderId="47" xfId="0" applyFont="1" applyBorder="1" applyAlignment="1">
      <alignment horizontal="justify" wrapText="1"/>
    </xf>
    <xf numFmtId="0" fontId="4" fillId="0" borderId="47" xfId="0" applyFont="1" applyBorder="1" applyAlignment="1">
      <alignment horizontal="left" wrapText="1"/>
    </xf>
    <xf numFmtId="0" fontId="70" fillId="0" borderId="47" xfId="0" applyFont="1" applyBorder="1" applyAlignment="1">
      <alignment horizontal="justify" wrapText="1"/>
    </xf>
    <xf numFmtId="0" fontId="4" fillId="0" borderId="47" xfId="0" applyFont="1" applyBorder="1" applyAlignment="1">
      <alignment/>
    </xf>
    <xf numFmtId="0" fontId="3" fillId="0" borderId="47" xfId="0" applyFont="1" applyBorder="1" applyAlignment="1">
      <alignment horizontal="left" wrapText="1"/>
    </xf>
    <xf numFmtId="0" fontId="4" fillId="0" borderId="47" xfId="0" applyFont="1" applyFill="1" applyBorder="1" applyAlignment="1">
      <alignment horizontal="justify" wrapText="1"/>
    </xf>
    <xf numFmtId="0" fontId="7" fillId="0" borderId="47" xfId="0" applyFont="1" applyBorder="1" applyAlignment="1">
      <alignment horizontal="justify" wrapText="1"/>
    </xf>
    <xf numFmtId="0" fontId="7" fillId="0" borderId="48" xfId="0" applyFont="1" applyBorder="1" applyAlignment="1">
      <alignment horizontal="justify" wrapText="1"/>
    </xf>
    <xf numFmtId="0" fontId="4" fillId="0" borderId="0" xfId="81" applyFont="1" applyFill="1" applyBorder="1" applyAlignment="1">
      <alignment/>
      <protection/>
    </xf>
    <xf numFmtId="0" fontId="0" fillId="0" borderId="0" xfId="0" applyAlignment="1">
      <alignment/>
    </xf>
    <xf numFmtId="0" fontId="4" fillId="0" borderId="0" xfId="0" applyFont="1" applyBorder="1" applyAlignment="1">
      <alignment horizontal="justify"/>
    </xf>
    <xf numFmtId="0" fontId="4" fillId="0" borderId="0" xfId="0" applyFont="1" applyBorder="1" applyAlignment="1">
      <alignment horizontal="justify" wrapText="1"/>
    </xf>
    <xf numFmtId="0" fontId="4" fillId="0" borderId="49" xfId="81" applyFont="1" applyFill="1" applyBorder="1" applyAlignment="1">
      <alignment horizontal="left" wrapText="1"/>
      <protection/>
    </xf>
    <xf numFmtId="0" fontId="4" fillId="0" borderId="48" xfId="81" applyFont="1" applyFill="1" applyBorder="1" applyAlignment="1">
      <alignment wrapText="1"/>
      <protection/>
    </xf>
    <xf numFmtId="0" fontId="4" fillId="0" borderId="48" xfId="0" applyFont="1" applyBorder="1" applyAlignment="1">
      <alignment horizontal="justify" wrapText="1"/>
    </xf>
    <xf numFmtId="0" fontId="2" fillId="3" borderId="0" xfId="81" applyFont="1" applyFill="1" applyAlignment="1">
      <alignment horizontal="left"/>
      <protection/>
    </xf>
    <xf numFmtId="0" fontId="2" fillId="0" borderId="0" xfId="81" applyFont="1" applyFill="1" applyAlignment="1">
      <alignment horizontal="left"/>
      <protection/>
    </xf>
    <xf numFmtId="0" fontId="3" fillId="3" borderId="34" xfId="81" applyFont="1" applyFill="1" applyBorder="1" applyAlignment="1">
      <alignment horizontal="left"/>
      <protection/>
    </xf>
    <xf numFmtId="0" fontId="3" fillId="3" borderId="17" xfId="81" applyFont="1" applyFill="1" applyBorder="1" applyAlignment="1">
      <alignment horizontal="left"/>
      <protection/>
    </xf>
    <xf numFmtId="0" fontId="3" fillId="3" borderId="50" xfId="81" applyFont="1" applyFill="1" applyBorder="1" applyAlignment="1">
      <alignment horizontal="left"/>
      <protection/>
    </xf>
    <xf numFmtId="0" fontId="3" fillId="3" borderId="33" xfId="81" applyFont="1" applyFill="1" applyBorder="1" applyAlignment="1">
      <alignment horizontal="left"/>
      <protection/>
    </xf>
    <xf numFmtId="0" fontId="0" fillId="0" borderId="0" xfId="0" applyAlignment="1">
      <alignment horizontal="left"/>
    </xf>
    <xf numFmtId="0" fontId="4" fillId="0" borderId="0" xfId="81" applyFont="1" applyFill="1" applyBorder="1" applyAlignment="1">
      <alignment horizontal="left"/>
      <protection/>
    </xf>
    <xf numFmtId="0" fontId="2" fillId="0" borderId="0" xfId="0" applyFont="1" applyAlignment="1">
      <alignment horizontal="right"/>
    </xf>
    <xf numFmtId="0" fontId="3" fillId="3" borderId="0" xfId="90" applyFont="1" applyFill="1" applyBorder="1" applyAlignment="1">
      <alignment horizontal="center"/>
      <protection/>
    </xf>
    <xf numFmtId="171" fontId="4" fillId="3" borderId="35" xfId="49" applyFont="1" applyFill="1" applyBorder="1" applyAlignment="1">
      <alignment horizontal="right"/>
    </xf>
    <xf numFmtId="0" fontId="5" fillId="0" borderId="19" xfId="0" applyFont="1" applyFill="1" applyBorder="1" applyAlignment="1">
      <alignment horizontal="center" vertical="center" wrapText="1"/>
    </xf>
    <xf numFmtId="0" fontId="0" fillId="3" borderId="14" xfId="0" applyFont="1" applyFill="1" applyBorder="1" applyAlignment="1">
      <alignment horizontal="right" vertical="center"/>
    </xf>
    <xf numFmtId="0" fontId="0" fillId="0" borderId="19" xfId="0" applyFont="1" applyBorder="1" applyAlignment="1">
      <alignment horizontal="right" vertical="center"/>
    </xf>
    <xf numFmtId="0" fontId="0" fillId="3" borderId="19" xfId="0" applyFont="1" applyFill="1" applyBorder="1" applyAlignment="1">
      <alignment horizontal="right" vertical="center"/>
    </xf>
    <xf numFmtId="2" fontId="4" fillId="3" borderId="19" xfId="65" applyNumberFormat="1" applyFont="1" applyFill="1" applyBorder="1" applyAlignment="1">
      <alignment horizontal="right"/>
    </xf>
    <xf numFmtId="2" fontId="4" fillId="0" borderId="19" xfId="65" applyNumberFormat="1" applyFont="1" applyBorder="1" applyAlignment="1">
      <alignment horizontal="right"/>
    </xf>
    <xf numFmtId="2" fontId="4" fillId="0" borderId="19" xfId="90" applyNumberFormat="1" applyFont="1" applyBorder="1" applyAlignment="1">
      <alignment horizontal="right"/>
      <protection/>
    </xf>
    <xf numFmtId="0" fontId="4" fillId="3" borderId="19" xfId="90" applyFont="1" applyFill="1" applyBorder="1" applyAlignment="1">
      <alignment horizontal="right"/>
      <protection/>
    </xf>
    <xf numFmtId="0" fontId="4" fillId="0" borderId="19" xfId="90" applyFont="1" applyBorder="1" applyAlignment="1">
      <alignment horizontal="right"/>
      <protection/>
    </xf>
    <xf numFmtId="2" fontId="4" fillId="3" borderId="14" xfId="65" applyNumberFormat="1" applyFont="1" applyFill="1" applyBorder="1" applyAlignment="1">
      <alignment horizontal="right"/>
    </xf>
    <xf numFmtId="2" fontId="4" fillId="3" borderId="19" xfId="90" applyNumberFormat="1" applyFont="1" applyFill="1" applyBorder="1" applyAlignment="1">
      <alignment horizontal="right"/>
      <protection/>
    </xf>
    <xf numFmtId="0" fontId="0" fillId="3" borderId="27" xfId="0" applyFont="1" applyFill="1" applyBorder="1" applyAlignment="1">
      <alignment horizontal="right" vertical="center"/>
    </xf>
    <xf numFmtId="0" fontId="0" fillId="0" borderId="20" xfId="0" applyFont="1" applyBorder="1" applyAlignment="1">
      <alignment horizontal="right" vertical="center"/>
    </xf>
    <xf numFmtId="0" fontId="0" fillId="3" borderId="20" xfId="0" applyFont="1" applyFill="1" applyBorder="1" applyAlignment="1">
      <alignment horizontal="right" vertical="center"/>
    </xf>
    <xf numFmtId="2" fontId="4" fillId="0" borderId="20" xfId="65" applyNumberFormat="1" applyFont="1" applyBorder="1" applyAlignment="1">
      <alignment horizontal="right"/>
    </xf>
    <xf numFmtId="2" fontId="4" fillId="3" borderId="20" xfId="65" applyNumberFormat="1" applyFont="1" applyFill="1" applyBorder="1" applyAlignment="1">
      <alignment horizontal="right"/>
    </xf>
    <xf numFmtId="0" fontId="4" fillId="0" borderId="20" xfId="90" applyFont="1" applyBorder="1" applyAlignment="1">
      <alignment horizontal="right"/>
      <protection/>
    </xf>
    <xf numFmtId="2" fontId="4" fillId="3" borderId="20" xfId="90" applyNumberFormat="1" applyFont="1" applyFill="1" applyBorder="1" applyAlignment="1">
      <alignment horizontal="right"/>
      <protection/>
    </xf>
    <xf numFmtId="2" fontId="4" fillId="0" borderId="20" xfId="90" applyNumberFormat="1" applyFont="1" applyBorder="1" applyAlignment="1">
      <alignment horizontal="right"/>
      <protection/>
    </xf>
    <xf numFmtId="0" fontId="3" fillId="3" borderId="0" xfId="0" applyFont="1" applyFill="1" applyAlignment="1">
      <alignment/>
    </xf>
    <xf numFmtId="173" fontId="4" fillId="3" borderId="25" xfId="0" applyNumberFormat="1" applyFont="1" applyFill="1" applyBorder="1" applyAlignment="1">
      <alignment horizontal="center" vertical="center"/>
    </xf>
    <xf numFmtId="0" fontId="6" fillId="33" borderId="0" xfId="0" applyFont="1" applyFill="1" applyAlignment="1" quotePrefix="1">
      <alignment vertical="center"/>
    </xf>
    <xf numFmtId="174" fontId="6" fillId="0" borderId="0" xfId="0" applyNumberFormat="1" applyFont="1" applyFill="1" applyAlignment="1">
      <alignment horizontal="left" vertical="center"/>
    </xf>
    <xf numFmtId="174" fontId="0" fillId="0" borderId="0" xfId="0" applyNumberFormat="1" applyFont="1" applyAlignment="1">
      <alignment/>
    </xf>
    <xf numFmtId="175" fontId="4" fillId="3" borderId="19" xfId="49" applyNumberFormat="1" applyFont="1" applyFill="1" applyBorder="1" applyAlignment="1">
      <alignment horizontal="right" vertical="center"/>
    </xf>
    <xf numFmtId="174" fontId="0" fillId="0" borderId="0" xfId="0" applyNumberFormat="1" applyFont="1" applyFill="1" applyAlignment="1">
      <alignment/>
    </xf>
    <xf numFmtId="174" fontId="4" fillId="0" borderId="19" xfId="49" applyNumberFormat="1" applyFont="1" applyFill="1" applyBorder="1" applyAlignment="1">
      <alignment horizontal="right" vertical="center"/>
    </xf>
    <xf numFmtId="174" fontId="4" fillId="3" borderId="19" xfId="49" applyNumberFormat="1" applyFont="1" applyFill="1" applyBorder="1" applyAlignment="1">
      <alignment horizontal="right" vertical="center"/>
    </xf>
    <xf numFmtId="0" fontId="3" fillId="3" borderId="51" xfId="0" applyFont="1" applyFill="1" applyBorder="1" applyAlignment="1">
      <alignment horizontal="center"/>
    </xf>
    <xf numFmtId="0" fontId="3" fillId="0" borderId="52" xfId="0" applyFont="1" applyBorder="1" applyAlignment="1">
      <alignment horizontal="center"/>
    </xf>
    <xf numFmtId="0" fontId="3" fillId="0" borderId="52" xfId="0" applyFont="1" applyBorder="1" applyAlignment="1">
      <alignment/>
    </xf>
    <xf numFmtId="173" fontId="4" fillId="0" borderId="13" xfId="49" applyNumberFormat="1" applyFont="1" applyBorder="1" applyAlignment="1">
      <alignment/>
    </xf>
    <xf numFmtId="173" fontId="7" fillId="0" borderId="13" xfId="49" applyNumberFormat="1" applyFont="1" applyBorder="1" applyAlignment="1">
      <alignment/>
    </xf>
    <xf numFmtId="173" fontId="7" fillId="0" borderId="13" xfId="49" applyNumberFormat="1" applyFont="1" applyBorder="1" applyAlignment="1">
      <alignment vertical="center"/>
    </xf>
    <xf numFmtId="173" fontId="4" fillId="0" borderId="38" xfId="49" applyNumberFormat="1" applyFont="1" applyBorder="1" applyAlignment="1">
      <alignment/>
    </xf>
    <xf numFmtId="173" fontId="3" fillId="0" borderId="13" xfId="0" applyNumberFormat="1" applyFont="1" applyBorder="1" applyAlignment="1">
      <alignment/>
    </xf>
    <xf numFmtId="173" fontId="3" fillId="0" borderId="38" xfId="49" applyNumberFormat="1" applyFont="1" applyBorder="1" applyAlignment="1">
      <alignment/>
    </xf>
    <xf numFmtId="0" fontId="3" fillId="0" borderId="53" xfId="0" applyFont="1" applyFill="1" applyBorder="1" applyAlignment="1">
      <alignment horizontal="center"/>
    </xf>
    <xf numFmtId="172" fontId="4" fillId="0" borderId="13" xfId="42" applyNumberFormat="1" applyFont="1" applyFill="1" applyBorder="1" applyAlignment="1">
      <alignment/>
    </xf>
    <xf numFmtId="172" fontId="4" fillId="0" borderId="52" xfId="42" applyNumberFormat="1" applyFont="1" applyFill="1" applyBorder="1" applyAlignment="1">
      <alignment/>
    </xf>
    <xf numFmtId="173" fontId="4" fillId="0" borderId="38" xfId="49" applyNumberFormat="1" applyFont="1" applyFill="1" applyBorder="1" applyAlignment="1">
      <alignment/>
    </xf>
    <xf numFmtId="172" fontId="4" fillId="0" borderId="13" xfId="49" applyNumberFormat="1" applyFont="1" applyFill="1" applyBorder="1" applyAlignment="1">
      <alignment/>
    </xf>
    <xf numFmtId="172" fontId="4" fillId="0" borderId="38" xfId="49" applyNumberFormat="1" applyFont="1" applyFill="1" applyBorder="1" applyAlignment="1">
      <alignment/>
    </xf>
    <xf numFmtId="0" fontId="3" fillId="0" borderId="51" xfId="0" applyFont="1" applyFill="1" applyBorder="1" applyAlignment="1">
      <alignment horizontal="center" vertical="center"/>
    </xf>
    <xf numFmtId="0" fontId="3" fillId="0" borderId="13" xfId="0" applyFont="1" applyFill="1" applyBorder="1" applyAlignment="1">
      <alignment horizontal="center" vertical="center"/>
    </xf>
    <xf numFmtId="2" fontId="3" fillId="0" borderId="13" xfId="0" applyNumberFormat="1" applyFont="1" applyFill="1" applyBorder="1" applyAlignment="1">
      <alignment horizontal="right"/>
    </xf>
    <xf numFmtId="2" fontId="4" fillId="0" borderId="13" xfId="49" applyNumberFormat="1" applyFont="1" applyFill="1" applyBorder="1" applyAlignment="1">
      <alignment horizontal="right"/>
    </xf>
    <xf numFmtId="2" fontId="4" fillId="0" borderId="13" xfId="0" applyNumberFormat="1" applyFont="1" applyFill="1" applyBorder="1" applyAlignment="1">
      <alignment horizontal="right"/>
    </xf>
    <xf numFmtId="2" fontId="7" fillId="0" borderId="13" xfId="0" applyNumberFormat="1" applyFont="1" applyFill="1" applyBorder="1" applyAlignment="1">
      <alignment horizontal="right"/>
    </xf>
    <xf numFmtId="2" fontId="3" fillId="0" borderId="13" xfId="49" applyNumberFormat="1" applyFont="1" applyFill="1" applyBorder="1" applyAlignment="1">
      <alignment horizontal="right"/>
    </xf>
    <xf numFmtId="2" fontId="7" fillId="0" borderId="13" xfId="49" applyNumberFormat="1" applyFont="1" applyFill="1" applyBorder="1" applyAlignment="1">
      <alignment horizontal="right"/>
    </xf>
    <xf numFmtId="2" fontId="3" fillId="0" borderId="54" xfId="0" applyNumberFormat="1" applyFont="1" applyFill="1" applyBorder="1" applyAlignment="1">
      <alignment horizontal="right"/>
    </xf>
    <xf numFmtId="2" fontId="7" fillId="0" borderId="55" xfId="49" applyNumberFormat="1" applyFont="1" applyFill="1" applyBorder="1" applyAlignment="1">
      <alignment horizontal="right"/>
    </xf>
    <xf numFmtId="2" fontId="9" fillId="0" borderId="38" xfId="49" applyNumberFormat="1" applyFont="1" applyFill="1" applyBorder="1" applyAlignment="1">
      <alignment horizontal="right"/>
    </xf>
    <xf numFmtId="173" fontId="3" fillId="3" borderId="10" xfId="0" applyNumberFormat="1" applyFont="1" applyFill="1" applyBorder="1" applyAlignment="1">
      <alignment horizontal="right"/>
    </xf>
    <xf numFmtId="171" fontId="4" fillId="0" borderId="15" xfId="49" applyNumberFormat="1" applyFont="1" applyBorder="1" applyAlignment="1">
      <alignment vertical="center"/>
    </xf>
    <xf numFmtId="0" fontId="3" fillId="3" borderId="56" xfId="0" applyFont="1" applyFill="1" applyBorder="1" applyAlignment="1">
      <alignment horizontal="center" vertical="center"/>
    </xf>
    <xf numFmtId="0" fontId="4" fillId="3" borderId="57" xfId="0" applyFont="1" applyFill="1" applyBorder="1" applyAlignment="1">
      <alignment/>
    </xf>
    <xf numFmtId="173" fontId="3" fillId="3" borderId="57" xfId="0" applyNumberFormat="1" applyFont="1" applyFill="1" applyBorder="1" applyAlignment="1">
      <alignment/>
    </xf>
    <xf numFmtId="0" fontId="23" fillId="0" borderId="0" xfId="0" applyFont="1" applyAlignment="1">
      <alignment/>
    </xf>
    <xf numFmtId="0" fontId="6" fillId="0" borderId="0" xfId="81" applyFont="1" applyFill="1">
      <alignment/>
      <protection/>
    </xf>
    <xf numFmtId="0" fontId="3" fillId="3" borderId="19" xfId="0" applyFont="1" applyFill="1" applyBorder="1" applyAlignment="1">
      <alignment horizontal="center"/>
    </xf>
    <xf numFmtId="0" fontId="3" fillId="3" borderId="52" xfId="0" applyFont="1" applyFill="1" applyBorder="1" applyAlignment="1">
      <alignment horizontal="center"/>
    </xf>
    <xf numFmtId="0" fontId="3" fillId="3" borderId="52" xfId="0" applyFont="1" applyFill="1" applyBorder="1" applyAlignment="1">
      <alignment/>
    </xf>
    <xf numFmtId="173" fontId="4" fillId="3" borderId="13" xfId="49" applyNumberFormat="1" applyFont="1" applyFill="1" applyBorder="1" applyAlignment="1">
      <alignment/>
    </xf>
    <xf numFmtId="173" fontId="7" fillId="3" borderId="13" xfId="49" applyNumberFormat="1" applyFont="1" applyFill="1" applyBorder="1" applyAlignment="1">
      <alignment/>
    </xf>
    <xf numFmtId="173" fontId="7" fillId="3" borderId="13" xfId="49" applyNumberFormat="1" applyFont="1" applyFill="1" applyBorder="1" applyAlignment="1">
      <alignment vertical="center"/>
    </xf>
    <xf numFmtId="173" fontId="3" fillId="3" borderId="13" xfId="0" applyNumberFormat="1" applyFont="1" applyFill="1" applyBorder="1" applyAlignment="1">
      <alignment/>
    </xf>
    <xf numFmtId="173" fontId="3" fillId="3" borderId="38" xfId="49" applyNumberFormat="1" applyFont="1" applyFill="1" applyBorder="1" applyAlignment="1">
      <alignment/>
    </xf>
    <xf numFmtId="0" fontId="3" fillId="3" borderId="53" xfId="0" applyFont="1" applyFill="1" applyBorder="1" applyAlignment="1">
      <alignment horizontal="center"/>
    </xf>
    <xf numFmtId="172" fontId="4" fillId="3" borderId="13" xfId="42" applyNumberFormat="1" applyFont="1" applyFill="1" applyBorder="1" applyAlignment="1">
      <alignment/>
    </xf>
    <xf numFmtId="172" fontId="4" fillId="3" borderId="52" xfId="42" applyNumberFormat="1" applyFont="1" applyFill="1" applyBorder="1" applyAlignment="1">
      <alignment/>
    </xf>
    <xf numFmtId="172" fontId="4" fillId="3" borderId="13" xfId="49" applyNumberFormat="1" applyFont="1" applyFill="1" applyBorder="1" applyAlignment="1">
      <alignment/>
    </xf>
    <xf numFmtId="172" fontId="4" fillId="3" borderId="38" xfId="49" applyNumberFormat="1" applyFont="1" applyFill="1" applyBorder="1" applyAlignment="1">
      <alignment/>
    </xf>
    <xf numFmtId="2" fontId="4" fillId="0" borderId="0" xfId="90" applyNumberFormat="1" applyFont="1" applyBorder="1">
      <alignment/>
      <protection/>
    </xf>
    <xf numFmtId="0" fontId="4" fillId="0" borderId="0" xfId="90" applyFont="1" applyBorder="1" applyAlignment="1">
      <alignment horizontal="right"/>
      <protection/>
    </xf>
    <xf numFmtId="2" fontId="4" fillId="0" borderId="0" xfId="90" applyNumberFormat="1" applyFont="1" applyBorder="1" applyAlignment="1">
      <alignment horizontal="right"/>
      <protection/>
    </xf>
    <xf numFmtId="0" fontId="3" fillId="3" borderId="22" xfId="90" applyFont="1" applyFill="1" applyBorder="1" applyAlignment="1">
      <alignment horizontal="center" vertical="center"/>
      <protection/>
    </xf>
    <xf numFmtId="0" fontId="3" fillId="0" borderId="16" xfId="90" applyFont="1" applyBorder="1">
      <alignment/>
      <protection/>
    </xf>
    <xf numFmtId="2" fontId="4" fillId="0" borderId="12" xfId="90" applyNumberFormat="1" applyFont="1" applyBorder="1" applyAlignment="1">
      <alignment horizontal="right"/>
      <protection/>
    </xf>
    <xf numFmtId="0" fontId="3" fillId="3" borderId="56" xfId="90" applyFont="1" applyFill="1" applyBorder="1" applyAlignment="1">
      <alignment horizontal="center"/>
      <protection/>
    </xf>
    <xf numFmtId="173" fontId="4" fillId="0" borderId="0" xfId="0" applyNumberFormat="1" applyFont="1" applyBorder="1" applyAlignment="1" quotePrefix="1">
      <alignment horizontal="right" vertical="center"/>
    </xf>
    <xf numFmtId="173" fontId="4" fillId="0" borderId="0" xfId="0" applyNumberFormat="1" applyFont="1" applyBorder="1" applyAlignment="1">
      <alignment vertical="center"/>
    </xf>
    <xf numFmtId="171" fontId="4" fillId="3" borderId="58" xfId="49" applyFont="1" applyFill="1" applyBorder="1" applyAlignment="1">
      <alignment vertical="center"/>
    </xf>
    <xf numFmtId="171" fontId="4" fillId="0" borderId="57" xfId="49" applyNumberFormat="1" applyFont="1" applyBorder="1" applyAlignment="1">
      <alignment vertical="center"/>
    </xf>
    <xf numFmtId="0" fontId="3" fillId="3" borderId="12" xfId="0" applyFont="1" applyFill="1" applyBorder="1" applyAlignment="1">
      <alignment horizontal="center" vertical="center"/>
    </xf>
    <xf numFmtId="173" fontId="4" fillId="0" borderId="59" xfId="0" applyNumberFormat="1" applyFont="1" applyBorder="1" applyAlignment="1">
      <alignment vertical="center"/>
    </xf>
    <xf numFmtId="176" fontId="4" fillId="3" borderId="27" xfId="0" applyNumberFormat="1" applyFont="1" applyFill="1" applyBorder="1" applyAlignment="1">
      <alignment vertical="center"/>
    </xf>
    <xf numFmtId="174" fontId="4" fillId="3" borderId="27" xfId="0" applyNumberFormat="1" applyFont="1" applyFill="1" applyBorder="1" applyAlignment="1">
      <alignment horizontal="center" vertical="center"/>
    </xf>
    <xf numFmtId="171" fontId="4" fillId="0" borderId="27" xfId="49" applyFont="1" applyBorder="1" applyAlignment="1">
      <alignment vertical="center"/>
    </xf>
    <xf numFmtId="173" fontId="4" fillId="0" borderId="36" xfId="0" applyNumberFormat="1" applyFont="1" applyBorder="1" applyAlignment="1">
      <alignment vertical="center"/>
    </xf>
    <xf numFmtId="171" fontId="4" fillId="0" borderId="36" xfId="49" applyFont="1" applyBorder="1" applyAlignment="1">
      <alignment vertical="center"/>
    </xf>
    <xf numFmtId="0" fontId="2" fillId="0" borderId="16" xfId="0" applyFont="1" applyBorder="1" applyAlignment="1">
      <alignment horizontal="left" indent="2"/>
    </xf>
    <xf numFmtId="0" fontId="2" fillId="0" borderId="10" xfId="0" applyFont="1" applyBorder="1" applyAlignment="1">
      <alignment horizontal="left" indent="2"/>
    </xf>
    <xf numFmtId="0" fontId="2" fillId="3" borderId="60" xfId="0" applyFont="1" applyFill="1" applyBorder="1" applyAlignment="1">
      <alignment horizontal="center"/>
    </xf>
    <xf numFmtId="0" fontId="2" fillId="3" borderId="57" xfId="0" applyFont="1" applyFill="1" applyBorder="1" applyAlignment="1">
      <alignment horizontal="center"/>
    </xf>
    <xf numFmtId="0" fontId="0" fillId="3" borderId="57" xfId="0" applyFont="1" applyFill="1" applyBorder="1" applyAlignment="1">
      <alignment/>
    </xf>
    <xf numFmtId="172" fontId="4" fillId="3" borderId="57" xfId="0" applyNumberFormat="1" applyFont="1" applyFill="1" applyBorder="1" applyAlignment="1">
      <alignment/>
    </xf>
    <xf numFmtId="172" fontId="4" fillId="3" borderId="57" xfId="53" applyNumberFormat="1" applyFont="1" applyFill="1" applyBorder="1" applyAlignment="1">
      <alignment/>
    </xf>
    <xf numFmtId="173" fontId="4" fillId="3" borderId="57" xfId="53" applyNumberFormat="1" applyFont="1" applyFill="1" applyBorder="1" applyAlignment="1">
      <alignment/>
    </xf>
    <xf numFmtId="173" fontId="3" fillId="3" borderId="61" xfId="0" applyNumberFormat="1" applyFont="1" applyFill="1" applyBorder="1" applyAlignment="1">
      <alignment horizontal="right"/>
    </xf>
    <xf numFmtId="173" fontId="4" fillId="3" borderId="57" xfId="53" applyNumberFormat="1" applyFont="1" applyFill="1" applyBorder="1" applyAlignment="1">
      <alignment horizontal="center"/>
    </xf>
    <xf numFmtId="173" fontId="3" fillId="3" borderId="57" xfId="53" applyNumberFormat="1" applyFont="1" applyFill="1" applyBorder="1" applyAlignment="1">
      <alignment horizontal="center"/>
    </xf>
    <xf numFmtId="173" fontId="3" fillId="3" borderId="57" xfId="53" applyNumberFormat="1" applyFont="1" applyFill="1" applyBorder="1" applyAlignment="1">
      <alignment/>
    </xf>
    <xf numFmtId="173" fontId="3" fillId="3" borderId="62" xfId="53" applyNumberFormat="1" applyFont="1" applyFill="1" applyBorder="1" applyAlignment="1">
      <alignment horizontal="center"/>
    </xf>
    <xf numFmtId="2" fontId="4" fillId="3" borderId="23" xfId="90" applyNumberFormat="1" applyFont="1" applyFill="1" applyBorder="1">
      <alignment/>
      <protection/>
    </xf>
    <xf numFmtId="0" fontId="4" fillId="3" borderId="28" xfId="0" applyFont="1" applyFill="1" applyBorder="1" applyAlignment="1">
      <alignment horizontal="center" vertical="top" wrapText="1"/>
    </xf>
    <xf numFmtId="0" fontId="4" fillId="0" borderId="28" xfId="0" applyFont="1" applyFill="1" applyBorder="1" applyAlignment="1">
      <alignment vertical="center"/>
    </xf>
    <xf numFmtId="3" fontId="4" fillId="0" borderId="23" xfId="42" applyNumberFormat="1" applyFont="1" applyFill="1" applyBorder="1" applyAlignment="1">
      <alignment/>
    </xf>
    <xf numFmtId="3" fontId="4" fillId="0" borderId="19" xfId="42" applyNumberFormat="1" applyFont="1" applyFill="1" applyBorder="1" applyAlignment="1">
      <alignment/>
    </xf>
    <xf numFmtId="0" fontId="3" fillId="0" borderId="19" xfId="0" applyFont="1" applyFill="1" applyBorder="1" applyAlignment="1">
      <alignment/>
    </xf>
    <xf numFmtId="173" fontId="7" fillId="0" borderId="19" xfId="49" applyNumberFormat="1" applyFont="1" applyFill="1" applyBorder="1" applyAlignment="1">
      <alignment vertical="center"/>
    </xf>
    <xf numFmtId="173" fontId="3" fillId="0" borderId="19" xfId="0" applyNumberFormat="1" applyFont="1" applyFill="1" applyBorder="1" applyAlignment="1">
      <alignment/>
    </xf>
    <xf numFmtId="0" fontId="4" fillId="0" borderId="12" xfId="0" applyFont="1" applyBorder="1" applyAlignment="1">
      <alignment/>
    </xf>
    <xf numFmtId="172" fontId="4" fillId="0" borderId="10" xfId="0" applyNumberFormat="1" applyFont="1" applyFill="1" applyBorder="1" applyAlignment="1">
      <alignment/>
    </xf>
    <xf numFmtId="172" fontId="3" fillId="3" borderId="0" xfId="49" applyNumberFormat="1" applyFont="1" applyFill="1" applyBorder="1" applyAlignment="1">
      <alignment/>
    </xf>
    <xf numFmtId="172" fontId="4" fillId="0" borderId="12" xfId="0" applyNumberFormat="1" applyFont="1" applyBorder="1" applyAlignment="1">
      <alignment/>
    </xf>
    <xf numFmtId="173" fontId="3" fillId="0" borderId="20" xfId="49" applyNumberFormat="1" applyFont="1" applyFill="1" applyBorder="1" applyAlignment="1">
      <alignment/>
    </xf>
    <xf numFmtId="191" fontId="4" fillId="0" borderId="19" xfId="42" applyNumberFormat="1" applyFont="1" applyFill="1" applyBorder="1" applyAlignment="1">
      <alignment/>
    </xf>
    <xf numFmtId="3" fontId="4" fillId="0" borderId="13" xfId="42" applyNumberFormat="1" applyFont="1" applyFill="1" applyBorder="1" applyAlignment="1">
      <alignment/>
    </xf>
    <xf numFmtId="3" fontId="4" fillId="0" borderId="20" xfId="42" applyNumberFormat="1" applyFont="1" applyFill="1" applyBorder="1" applyAlignment="1">
      <alignment/>
    </xf>
    <xf numFmtId="171" fontId="4" fillId="3" borderId="63" xfId="49" applyFont="1" applyFill="1" applyBorder="1" applyAlignment="1">
      <alignment vertical="center"/>
    </xf>
    <xf numFmtId="171" fontId="4" fillId="0" borderId="27" xfId="49" applyFont="1" applyFill="1" applyBorder="1" applyAlignment="1">
      <alignment vertical="center"/>
    </xf>
    <xf numFmtId="171" fontId="4" fillId="0" borderId="20" xfId="49" applyFont="1" applyFill="1" applyBorder="1" applyAlignment="1">
      <alignment vertical="center"/>
    </xf>
    <xf numFmtId="171" fontId="4" fillId="0" borderId="62" xfId="49" applyNumberFormat="1" applyFont="1" applyFill="1" applyBorder="1" applyAlignment="1">
      <alignment vertical="center"/>
    </xf>
    <xf numFmtId="171" fontId="4" fillId="3" borderId="20" xfId="49" applyFont="1" applyFill="1" applyBorder="1" applyAlignment="1">
      <alignment vertical="center"/>
    </xf>
    <xf numFmtId="171" fontId="4" fillId="3" borderId="49" xfId="49" applyFont="1" applyFill="1" applyBorder="1" applyAlignment="1">
      <alignment vertical="center"/>
    </xf>
    <xf numFmtId="171" fontId="4" fillId="0" borderId="15" xfId="49" applyFont="1" applyFill="1" applyBorder="1" applyAlignment="1">
      <alignment vertical="center"/>
    </xf>
    <xf numFmtId="173" fontId="4" fillId="0" borderId="36" xfId="0" applyNumberFormat="1" applyFont="1" applyFill="1" applyBorder="1" applyAlignment="1">
      <alignment vertical="center"/>
    </xf>
    <xf numFmtId="0" fontId="4" fillId="0" borderId="64" xfId="0" applyFont="1" applyFill="1" applyBorder="1" applyAlignment="1">
      <alignment horizontal="left" vertical="center" wrapText="1"/>
    </xf>
    <xf numFmtId="173" fontId="3" fillId="0" borderId="19" xfId="0" applyNumberFormat="1" applyFont="1" applyFill="1" applyBorder="1" applyAlignment="1">
      <alignment horizontal="center"/>
    </xf>
    <xf numFmtId="173" fontId="3" fillId="0" borderId="19" xfId="0" applyNumberFormat="1" applyFont="1" applyFill="1" applyBorder="1" applyAlignment="1">
      <alignment/>
    </xf>
    <xf numFmtId="173" fontId="3" fillId="0" borderId="23" xfId="0" applyNumberFormat="1" applyFont="1" applyFill="1" applyBorder="1" applyAlignment="1">
      <alignment/>
    </xf>
    <xf numFmtId="173" fontId="9" fillId="0" borderId="19" xfId="49" applyNumberFormat="1" applyFont="1" applyFill="1" applyBorder="1" applyAlignment="1">
      <alignment/>
    </xf>
    <xf numFmtId="173" fontId="3" fillId="0" borderId="20" xfId="0" applyNumberFormat="1" applyFont="1" applyFill="1" applyBorder="1" applyAlignment="1">
      <alignment/>
    </xf>
    <xf numFmtId="0" fontId="4" fillId="0" borderId="19" xfId="0" applyFont="1" applyFill="1" applyBorder="1" applyAlignment="1">
      <alignment/>
    </xf>
    <xf numFmtId="173" fontId="7" fillId="0" borderId="19" xfId="49" applyNumberFormat="1" applyFont="1" applyFill="1" applyBorder="1" applyAlignment="1">
      <alignment horizontal="right"/>
    </xf>
    <xf numFmtId="173" fontId="4" fillId="0" borderId="19" xfId="0" applyNumberFormat="1" applyFont="1" applyFill="1" applyBorder="1" applyAlignment="1">
      <alignment horizontal="right"/>
    </xf>
    <xf numFmtId="173" fontId="4" fillId="0" borderId="65" xfId="0" applyNumberFormat="1" applyFont="1" applyFill="1" applyBorder="1" applyAlignment="1" quotePrefix="1">
      <alignment horizontal="right" vertical="center"/>
    </xf>
    <xf numFmtId="0" fontId="3" fillId="0" borderId="56" xfId="0" applyFont="1" applyFill="1" applyBorder="1" applyAlignment="1">
      <alignment horizontal="center" vertical="center"/>
    </xf>
    <xf numFmtId="0" fontId="3" fillId="0" borderId="19" xfId="0" applyFont="1" applyFill="1" applyBorder="1" applyAlignment="1">
      <alignment horizontal="center"/>
    </xf>
    <xf numFmtId="174" fontId="3" fillId="0" borderId="19" xfId="0" applyNumberFormat="1" applyFont="1" applyFill="1" applyBorder="1" applyAlignment="1">
      <alignment horizontal="right"/>
    </xf>
    <xf numFmtId="174" fontId="4" fillId="0" borderId="19" xfId="49" applyNumberFormat="1" applyFont="1" applyFill="1" applyBorder="1" applyAlignment="1">
      <alignment horizontal="right"/>
    </xf>
    <xf numFmtId="174" fontId="4" fillId="0" borderId="19" xfId="0" applyNumberFormat="1" applyFont="1" applyFill="1" applyBorder="1" applyAlignment="1">
      <alignment horizontal="right"/>
    </xf>
    <xf numFmtId="174" fontId="7" fillId="0" borderId="19" xfId="0" applyNumberFormat="1" applyFont="1" applyFill="1" applyBorder="1" applyAlignment="1">
      <alignment horizontal="right"/>
    </xf>
    <xf numFmtId="174" fontId="3" fillId="0" borderId="19" xfId="49" applyNumberFormat="1" applyFont="1" applyFill="1" applyBorder="1" applyAlignment="1">
      <alignment horizontal="right"/>
    </xf>
    <xf numFmtId="174" fontId="7" fillId="0" borderId="19" xfId="49" applyNumberFormat="1" applyFont="1" applyFill="1" applyBorder="1" applyAlignment="1">
      <alignment horizontal="right"/>
    </xf>
    <xf numFmtId="174" fontId="3" fillId="0" borderId="26" xfId="0" applyNumberFormat="1" applyFont="1" applyFill="1" applyBorder="1" applyAlignment="1">
      <alignment horizontal="right"/>
    </xf>
    <xf numFmtId="174" fontId="9" fillId="0" borderId="20" xfId="49" applyNumberFormat="1" applyFont="1" applyFill="1" applyBorder="1" applyAlignment="1">
      <alignment horizontal="right"/>
    </xf>
    <xf numFmtId="0" fontId="66" fillId="0" borderId="60" xfId="0" applyFont="1" applyFill="1" applyBorder="1" applyAlignment="1" quotePrefix="1">
      <alignment horizontal="left" vertical="center" indent="1"/>
    </xf>
    <xf numFmtId="0" fontId="4" fillId="0" borderId="57" xfId="0" applyFont="1" applyFill="1" applyBorder="1" applyAlignment="1">
      <alignment/>
    </xf>
    <xf numFmtId="181" fontId="4" fillId="0" borderId="57" xfId="0" applyNumberFormat="1" applyFont="1" applyFill="1" applyBorder="1" applyAlignment="1">
      <alignment/>
    </xf>
    <xf numFmtId="181" fontId="3" fillId="0" borderId="57" xfId="49" applyNumberFormat="1" applyFont="1" applyFill="1" applyBorder="1" applyAlignment="1">
      <alignment/>
    </xf>
    <xf numFmtId="0" fontId="4" fillId="0" borderId="66" xfId="0" applyFont="1" applyFill="1" applyBorder="1" applyAlignment="1">
      <alignment/>
    </xf>
    <xf numFmtId="173" fontId="4" fillId="0" borderId="57" xfId="0" applyNumberFormat="1" applyFont="1" applyFill="1" applyBorder="1" applyAlignment="1">
      <alignment/>
    </xf>
    <xf numFmtId="173" fontId="3" fillId="0" borderId="57" xfId="0" applyNumberFormat="1" applyFont="1" applyFill="1" applyBorder="1" applyAlignment="1">
      <alignment/>
    </xf>
    <xf numFmtId="178" fontId="4" fillId="0" borderId="66" xfId="0" applyNumberFormat="1" applyFont="1" applyFill="1" applyBorder="1" applyAlignment="1">
      <alignment/>
    </xf>
    <xf numFmtId="173" fontId="3" fillId="0" borderId="57" xfId="49" applyNumberFormat="1" applyFont="1" applyFill="1" applyBorder="1" applyAlignment="1">
      <alignment/>
    </xf>
    <xf numFmtId="171" fontId="4" fillId="0" borderId="57" xfId="0" applyNumberFormat="1" applyFont="1" applyFill="1" applyBorder="1" applyAlignment="1">
      <alignment/>
    </xf>
    <xf numFmtId="171" fontId="3" fillId="0" borderId="57" xfId="49" applyNumberFormat="1" applyFont="1" applyFill="1" applyBorder="1" applyAlignment="1">
      <alignment/>
    </xf>
    <xf numFmtId="171" fontId="3" fillId="0" borderId="66" xfId="49" applyNumberFormat="1" applyFont="1" applyFill="1" applyBorder="1" applyAlignment="1">
      <alignment/>
    </xf>
    <xf numFmtId="172" fontId="4" fillId="0" borderId="57" xfId="49" applyNumberFormat="1" applyFont="1" applyFill="1" applyBorder="1" applyAlignment="1">
      <alignment/>
    </xf>
    <xf numFmtId="172" fontId="3" fillId="0" borderId="62" xfId="49" applyNumberFormat="1" applyFont="1" applyFill="1" applyBorder="1" applyAlignment="1">
      <alignment/>
    </xf>
    <xf numFmtId="0" fontId="3" fillId="3" borderId="56" xfId="0" applyFont="1" applyFill="1" applyBorder="1" applyAlignment="1">
      <alignment horizontal="center"/>
    </xf>
    <xf numFmtId="0" fontId="4" fillId="3" borderId="58" xfId="0" applyFont="1" applyFill="1" applyBorder="1" applyAlignment="1">
      <alignment vertical="center"/>
    </xf>
    <xf numFmtId="175" fontId="4" fillId="3" borderId="58" xfId="49" applyNumberFormat="1" applyFont="1" applyFill="1" applyBorder="1" applyAlignment="1">
      <alignment horizontal="right" vertical="center"/>
    </xf>
    <xf numFmtId="0" fontId="4" fillId="3" borderId="67" xfId="0" applyFont="1" applyFill="1" applyBorder="1" applyAlignment="1">
      <alignment vertical="center"/>
    </xf>
    <xf numFmtId="0" fontId="4" fillId="3" borderId="58" xfId="0" applyFont="1" applyFill="1" applyBorder="1" applyAlignment="1">
      <alignment horizontal="right" vertical="center"/>
    </xf>
    <xf numFmtId="171" fontId="4" fillId="3" borderId="58" xfId="49" applyFont="1" applyFill="1" applyBorder="1" applyAlignment="1">
      <alignment horizontal="right" vertical="center"/>
    </xf>
    <xf numFmtId="172" fontId="4" fillId="3" borderId="58" xfId="49" applyNumberFormat="1" applyFont="1" applyFill="1" applyBorder="1" applyAlignment="1">
      <alignment horizontal="right" vertical="center"/>
    </xf>
    <xf numFmtId="172" fontId="4" fillId="3" borderId="49" xfId="49" applyNumberFormat="1" applyFont="1" applyFill="1" applyBorder="1" applyAlignment="1">
      <alignment horizontal="right" vertical="center"/>
    </xf>
    <xf numFmtId="0" fontId="3" fillId="3" borderId="6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xf>
    <xf numFmtId="0" fontId="3" fillId="3" borderId="71" xfId="0" applyFont="1" applyFill="1" applyBorder="1" applyAlignment="1">
      <alignment horizontal="center"/>
    </xf>
    <xf numFmtId="0" fontId="3" fillId="3" borderId="72" xfId="0" applyFont="1" applyFill="1" applyBorder="1" applyAlignment="1">
      <alignment horizontal="center" vertical="center"/>
    </xf>
    <xf numFmtId="0" fontId="4" fillId="3" borderId="20" xfId="0" applyFont="1" applyFill="1" applyBorder="1" applyAlignment="1">
      <alignment horizontal="center" vertical="center"/>
    </xf>
    <xf numFmtId="0" fontId="3" fillId="3" borderId="55"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7" fillId="0" borderId="0" xfId="0" applyFont="1" applyAlignment="1">
      <alignment horizontal="left"/>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5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76" xfId="0" applyFont="1" applyFill="1" applyBorder="1" applyAlignment="1">
      <alignment horizontal="center" wrapText="1"/>
    </xf>
    <xf numFmtId="0" fontId="3" fillId="3" borderId="15" xfId="0" applyFont="1" applyFill="1" applyBorder="1" applyAlignment="1">
      <alignment horizontal="center"/>
    </xf>
    <xf numFmtId="0" fontId="3" fillId="3" borderId="77" xfId="0" applyFont="1" applyFill="1" applyBorder="1" applyAlignment="1">
      <alignment horizontal="center"/>
    </xf>
    <xf numFmtId="0" fontId="3" fillId="3" borderId="54"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80" xfId="0" applyFont="1" applyFill="1" applyBorder="1" applyAlignment="1">
      <alignment horizontal="center" vertical="center"/>
    </xf>
    <xf numFmtId="0" fontId="4" fillId="3" borderId="63" xfId="0" applyFont="1" applyFill="1" applyBorder="1" applyAlignment="1">
      <alignment horizontal="center" vertical="center"/>
    </xf>
    <xf numFmtId="0" fontId="3" fillId="3" borderId="0" xfId="0" applyFont="1" applyFill="1" applyBorder="1" applyAlignment="1">
      <alignment horizontal="left"/>
    </xf>
    <xf numFmtId="0" fontId="3" fillId="3" borderId="14" xfId="0" applyFont="1" applyFill="1" applyBorder="1" applyAlignment="1">
      <alignment horizontal="left"/>
    </xf>
    <xf numFmtId="0" fontId="2" fillId="3" borderId="46" xfId="0" applyFont="1" applyFill="1" applyBorder="1" applyAlignment="1">
      <alignment horizontal="left"/>
    </xf>
    <xf numFmtId="0" fontId="2" fillId="3" borderId="42" xfId="0" applyFont="1" applyFill="1" applyBorder="1" applyAlignment="1">
      <alignment horizontal="left"/>
    </xf>
    <xf numFmtId="0" fontId="3" fillId="3" borderId="17" xfId="0" applyFont="1" applyFill="1" applyBorder="1" applyAlignment="1">
      <alignment horizontal="left"/>
    </xf>
    <xf numFmtId="0" fontId="4" fillId="3" borderId="17" xfId="0" applyFont="1" applyFill="1" applyBorder="1" applyAlignment="1">
      <alignment horizontal="left" indent="1"/>
    </xf>
    <xf numFmtId="0" fontId="4" fillId="3" borderId="14" xfId="0" applyFont="1" applyFill="1" applyBorder="1" applyAlignment="1">
      <alignment horizontal="left" indent="1"/>
    </xf>
    <xf numFmtId="0" fontId="7" fillId="0" borderId="0" xfId="0" applyFont="1" applyBorder="1" applyAlignment="1">
      <alignment horizontal="left"/>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3" xfId="46"/>
    <cellStyle name="Comma 2" xfId="47"/>
    <cellStyle name="Comma 2 2" xfId="48"/>
    <cellStyle name="Comma 2 3" xfId="49"/>
    <cellStyle name="Comma 2 3 2" xfId="50"/>
    <cellStyle name="Comma 2 4" xfId="51"/>
    <cellStyle name="Comma 2 5" xfId="52"/>
    <cellStyle name="Comma 2_Book1" xfId="53"/>
    <cellStyle name="Comma 3" xfId="54"/>
    <cellStyle name="Comma 3 2" xfId="55"/>
    <cellStyle name="Comma 4" xfId="56"/>
    <cellStyle name="Comma 4 2" xfId="57"/>
    <cellStyle name="Comma 4 3" xfId="58"/>
    <cellStyle name="Comma 5" xfId="59"/>
    <cellStyle name="Comma 5 2" xfId="60"/>
    <cellStyle name="Comma 6" xfId="61"/>
    <cellStyle name="Comma 7" xfId="62"/>
    <cellStyle name="Comma 7 2" xfId="63"/>
    <cellStyle name="Comma 8" xfId="64"/>
    <cellStyle name="Comma_retail graph"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2" xfId="79"/>
    <cellStyle name="Normal 2 2" xfId="80"/>
    <cellStyle name="Normal 2 3" xfId="81"/>
    <cellStyle name="Normal 3" xfId="82"/>
    <cellStyle name="Normal 3 2" xfId="83"/>
    <cellStyle name="Normal 4" xfId="84"/>
    <cellStyle name="Normal 4 2" xfId="85"/>
    <cellStyle name="Normal 5" xfId="86"/>
    <cellStyle name="Normal 6" xfId="87"/>
    <cellStyle name="Normal 7" xfId="88"/>
    <cellStyle name="Normal 8" xfId="89"/>
    <cellStyle name="Normal_retail graph" xfId="90"/>
    <cellStyle name="Note" xfId="91"/>
    <cellStyle name="Output" xfId="92"/>
    <cellStyle name="Percent" xfId="93"/>
    <cellStyle name="Percent 2" xfId="94"/>
    <cellStyle name="Percent 2 2"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Times New Roman"/>
                <a:ea typeface="Times New Roman"/>
                <a:cs typeface="Times New Roman"/>
              </a:rPr>
              <a:t>Fig 4.2 - Average sales price</a:t>
            </a:r>
            <a:r>
              <a:rPr lang="en-US" cap="none" sz="100" b="1" i="0" u="none" baseline="30000">
                <a:solidFill>
                  <a:srgbClr val="000000"/>
                </a:solidFill>
                <a:latin typeface="Times New Roman"/>
                <a:ea typeface="Times New Roman"/>
                <a:cs typeface="Times New Roman"/>
              </a:rPr>
              <a:t>3</a:t>
            </a:r>
            <a:r>
              <a:rPr lang="en-US" cap="none" sz="100" b="1" i="0" u="none" baseline="0">
                <a:solidFill>
                  <a:srgbClr val="000000"/>
                </a:solidFill>
                <a:latin typeface="Times New Roman"/>
                <a:ea typeface="Times New Roman"/>
                <a:cs typeface="Times New Roman"/>
              </a:rPr>
              <a:t> of electricity (Rs./KWh) by sector, 1991- 1999</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80"/>
                </a:solidFill>
              </a:ln>
            </c:spPr>
          </c:marker>
          <c:val>
            <c:numLit>
              <c:ptCount val="1"/>
              <c:pt idx="0">
                <c:v>0</c:v>
              </c:pt>
            </c:numLit>
          </c:val>
          <c:smooth val="0"/>
        </c:ser>
        <c:marker val="1"/>
        <c:axId val="58105651"/>
        <c:axId val="53188812"/>
      </c:lineChart>
      <c:catAx>
        <c:axId val="58105651"/>
        <c:scaling>
          <c:orientation val="minMax"/>
        </c:scaling>
        <c:axPos val="b"/>
        <c:title>
          <c:tx>
            <c:rich>
              <a:bodyPr vert="horz" rot="0" anchor="ctr"/>
              <a:lstStyle/>
              <a:p>
                <a:pPr algn="ctr">
                  <a:defRPr/>
                </a:pPr>
                <a:r>
                  <a:rPr lang="en-US" cap="none" sz="100" b="1" i="0" u="none" baseline="0">
                    <a:solidFill>
                      <a:srgbClr val="000000"/>
                    </a:solidFill>
                    <a:latin typeface="Times New Roman"/>
                    <a:ea typeface="Times New Roman"/>
                    <a:cs typeface="Times New Roman"/>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53188812"/>
        <c:crosses val="autoZero"/>
        <c:auto val="1"/>
        <c:lblOffset val="100"/>
        <c:tickLblSkip val="1"/>
        <c:noMultiLvlLbl val="0"/>
      </c:catAx>
      <c:valAx>
        <c:axId val="53188812"/>
        <c:scaling>
          <c:orientation val="minMax"/>
        </c:scaling>
        <c:axPos val="l"/>
        <c:title>
          <c:tx>
            <c:rich>
              <a:bodyPr vert="horz" rot="-5400000" anchor="ctr"/>
              <a:lstStyle/>
              <a:p>
                <a:pPr algn="ctr">
                  <a:defRPr/>
                </a:pPr>
                <a:r>
                  <a:rPr lang="en-US" cap="none" sz="100" b="1" i="0" u="none" baseline="0">
                    <a:solidFill>
                      <a:srgbClr val="000000"/>
                    </a:solidFill>
                    <a:latin typeface="Times New Roman"/>
                    <a:ea typeface="Times New Roman"/>
                    <a:cs typeface="Times New Roman"/>
                  </a:rPr>
                  <a:t>Rs\KWh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5810565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14</xdr:row>
      <xdr:rowOff>0</xdr:rowOff>
    </xdr:to>
    <xdr:graphicFrame>
      <xdr:nvGraphicFramePr>
        <xdr:cNvPr id="1" name="Chart 1"/>
        <xdr:cNvGraphicFramePr/>
      </xdr:nvGraphicFramePr>
      <xdr:xfrm>
        <a:off x="0" y="3267075"/>
        <a:ext cx="0" cy="52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 sqref="A1"/>
    </sheetView>
  </sheetViews>
  <sheetFormatPr defaultColWidth="108.375" defaultRowHeight="15.75"/>
  <cols>
    <col min="1" max="1" width="107.875" style="184" customWidth="1"/>
    <col min="2" max="2" width="27.50390625" style="184" customWidth="1"/>
    <col min="3" max="3" width="29.75390625" style="184" customWidth="1"/>
    <col min="4" max="16384" width="108.375" style="184" customWidth="1"/>
  </cols>
  <sheetData>
    <row r="1" ht="20.25" customHeight="1">
      <c r="A1" s="183" t="s">
        <v>145</v>
      </c>
    </row>
    <row r="2" ht="20.25" customHeight="1">
      <c r="A2" s="185" t="s">
        <v>146</v>
      </c>
    </row>
    <row r="3" ht="20.25" customHeight="1">
      <c r="A3" s="186" t="s">
        <v>222</v>
      </c>
    </row>
    <row r="4" s="484" customFormat="1" ht="20.25" customHeight="1">
      <c r="A4" s="187" t="s">
        <v>133</v>
      </c>
    </row>
    <row r="5" ht="20.25" customHeight="1">
      <c r="A5" s="186" t="s">
        <v>225</v>
      </c>
    </row>
    <row r="6" ht="20.25" customHeight="1">
      <c r="A6" s="187" t="s">
        <v>226</v>
      </c>
    </row>
    <row r="7" ht="20.25" customHeight="1">
      <c r="A7" s="186" t="s">
        <v>227</v>
      </c>
    </row>
    <row r="8" ht="20.25" customHeight="1">
      <c r="A8" s="187" t="s">
        <v>228</v>
      </c>
    </row>
    <row r="9" ht="20.25" customHeight="1">
      <c r="A9" s="186" t="s">
        <v>229</v>
      </c>
    </row>
    <row r="10" ht="20.25" customHeight="1">
      <c r="A10" s="187" t="s">
        <v>230</v>
      </c>
    </row>
    <row r="11" ht="20.25" customHeight="1">
      <c r="A11" s="186" t="s">
        <v>231</v>
      </c>
    </row>
    <row r="12" ht="20.25" customHeight="1">
      <c r="A12" s="187" t="s">
        <v>232</v>
      </c>
    </row>
    <row r="13" ht="20.25" customHeight="1">
      <c r="A13" s="186" t="s">
        <v>233</v>
      </c>
    </row>
    <row r="14" ht="20.25" customHeight="1">
      <c r="A14" s="187" t="s">
        <v>234</v>
      </c>
    </row>
    <row r="18" ht="12.75">
      <c r="A18" s="188"/>
    </row>
  </sheetData>
  <sheetProtection/>
  <hyperlinks>
    <hyperlink ref="A9" location="'T3-T5'!A1" display="Table  5  -  Imports value of energy sources (Rs 000), 1990-2014"/>
    <hyperlink ref="A5" location="'T1'!A1" display="Table 1 -  Main indicators, 1990-2011"/>
    <hyperlink ref="A6" location="'T2'!A1" display="Table 2 -  Primary energy requirement , 1990-2011"/>
    <hyperlink ref="A8" location="'T3-T5'!A1" display="Table  4  -  Imports of energy sources (Energy unit), 1990-2014"/>
    <hyperlink ref="A11" location="'T7'!A1" display="Table 7  -  Plant capacity, peak demand, electricity generation and sales, 1990-2014"/>
    <hyperlink ref="A12" location="'T8'!A1" display="Table 8  -  Electricity production by source of energy, 1990-2014"/>
    <hyperlink ref="A13" location="'T9'!A1" display="Table 9  -  Final energy consumption by sector and type of fuel (Physical unit),  1990-2014"/>
    <hyperlink ref="A14" location="'T10'!A1" display="Table 10  -  Sales of electricity by type of tariff for Republic of Mauritius, 2000-2014"/>
    <hyperlink ref="A10" location="'T6'!A1" display="Table  6  -  Average import price of energy sources, 1990-2014"/>
    <hyperlink ref="A7" location="'T3-T5'!A1" display="Table  3  -  Imports of energy sources (Physical unit), 1990-2014"/>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AB273"/>
  <sheetViews>
    <sheetView zoomScalePageLayoutView="0" workbookViewId="0" topLeftCell="A1">
      <pane xSplit="1" ySplit="4" topLeftCell="Q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5.75"/>
  <cols>
    <col min="1" max="1" width="35.625" style="1" customWidth="1"/>
    <col min="2" max="28" width="10.625" style="1" customWidth="1"/>
    <col min="29" max="16384" width="9.00390625" style="1" customWidth="1"/>
  </cols>
  <sheetData>
    <row r="1" s="6" customFormat="1" ht="15.75">
      <c r="A1" s="46" t="s">
        <v>223</v>
      </c>
    </row>
    <row r="2" spans="1:28" s="99" customFormat="1" ht="27" customHeight="1">
      <c r="A2" s="204" t="s">
        <v>243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row>
    <row r="3" s="99" customFormat="1" ht="18" customHeight="1" thickBot="1">
      <c r="A3" s="91"/>
    </row>
    <row r="4" spans="1:28" s="6" customFormat="1" ht="20.25" customHeight="1" thickBot="1">
      <c r="A4" s="333" t="s">
        <v>57</v>
      </c>
      <c r="B4" s="47">
        <v>1990</v>
      </c>
      <c r="C4" s="342">
        <v>1991</v>
      </c>
      <c r="D4" s="66">
        <v>1992</v>
      </c>
      <c r="E4" s="342">
        <v>1993</v>
      </c>
      <c r="F4" s="66">
        <v>1994</v>
      </c>
      <c r="G4" s="342">
        <v>1995</v>
      </c>
      <c r="H4" s="66">
        <v>1996</v>
      </c>
      <c r="I4" s="342">
        <v>1997</v>
      </c>
      <c r="J4" s="61">
        <v>1998</v>
      </c>
      <c r="K4" s="352">
        <v>1999</v>
      </c>
      <c r="L4" s="61">
        <v>2000</v>
      </c>
      <c r="M4" s="353">
        <v>2001</v>
      </c>
      <c r="N4" s="61">
        <v>2002</v>
      </c>
      <c r="O4" s="353">
        <v>2003</v>
      </c>
      <c r="P4" s="61">
        <v>2004</v>
      </c>
      <c r="Q4" s="353">
        <v>2005</v>
      </c>
      <c r="R4" s="61">
        <v>2006</v>
      </c>
      <c r="S4" s="353">
        <v>2007</v>
      </c>
      <c r="T4" s="65">
        <v>2008</v>
      </c>
      <c r="U4" s="359">
        <v>2009</v>
      </c>
      <c r="V4" s="65">
        <v>2010</v>
      </c>
      <c r="W4" s="359">
        <v>2011</v>
      </c>
      <c r="X4" s="65">
        <v>2012</v>
      </c>
      <c r="Y4" s="359">
        <v>2013</v>
      </c>
      <c r="Z4" s="65">
        <v>2014</v>
      </c>
      <c r="AA4" s="359">
        <v>2015</v>
      </c>
      <c r="AB4" s="573">
        <v>2016</v>
      </c>
    </row>
    <row r="5" spans="1:28" s="6" customFormat="1" ht="21.75" customHeight="1">
      <c r="A5" s="334" t="s">
        <v>58</v>
      </c>
      <c r="B5" s="160"/>
      <c r="C5" s="334"/>
      <c r="D5" s="160"/>
      <c r="E5" s="334"/>
      <c r="F5" s="160"/>
      <c r="G5" s="334"/>
      <c r="H5" s="160"/>
      <c r="I5" s="334"/>
      <c r="J5" s="160"/>
      <c r="K5" s="334"/>
      <c r="L5" s="10"/>
      <c r="M5" s="354"/>
      <c r="N5" s="10"/>
      <c r="O5" s="354"/>
      <c r="P5" s="4"/>
      <c r="Q5" s="208"/>
      <c r="R5" s="4"/>
      <c r="S5" s="208"/>
      <c r="T5" s="4"/>
      <c r="U5" s="208"/>
      <c r="V5" s="4"/>
      <c r="W5" s="208"/>
      <c r="X5" s="10"/>
      <c r="Y5" s="208"/>
      <c r="Z5" s="4"/>
      <c r="AA5" s="208"/>
      <c r="AB5" s="574"/>
    </row>
    <row r="6" spans="1:28" s="6" customFormat="1" ht="21.75" customHeight="1">
      <c r="A6" s="335" t="s">
        <v>59</v>
      </c>
      <c r="B6" s="62">
        <v>201878</v>
      </c>
      <c r="C6" s="343">
        <v>209593</v>
      </c>
      <c r="D6" s="62">
        <v>218074</v>
      </c>
      <c r="E6" s="343">
        <v>226945</v>
      </c>
      <c r="F6" s="62">
        <v>232348</v>
      </c>
      <c r="G6" s="343">
        <v>244286</v>
      </c>
      <c r="H6" s="62">
        <v>253157</v>
      </c>
      <c r="I6" s="343">
        <v>261204</v>
      </c>
      <c r="J6" s="62">
        <v>269981</v>
      </c>
      <c r="K6" s="343">
        <v>279432</v>
      </c>
      <c r="L6" s="67">
        <v>288520</v>
      </c>
      <c r="M6" s="355">
        <v>297051</v>
      </c>
      <c r="N6" s="67">
        <v>303620</v>
      </c>
      <c r="O6" s="355">
        <v>311523</v>
      </c>
      <c r="P6" s="67">
        <v>319425</v>
      </c>
      <c r="Q6" s="355">
        <v>328726</v>
      </c>
      <c r="R6" s="67">
        <v>335816</v>
      </c>
      <c r="S6" s="355">
        <v>343142</v>
      </c>
      <c r="T6" s="67">
        <v>350627</v>
      </c>
      <c r="U6" s="355">
        <v>358359</v>
      </c>
      <c r="V6" s="67">
        <v>364474</v>
      </c>
      <c r="W6" s="355">
        <v>372315</v>
      </c>
      <c r="X6" s="67">
        <v>381096</v>
      </c>
      <c r="Y6" s="355">
        <v>388910</v>
      </c>
      <c r="Z6" s="67">
        <v>396335</v>
      </c>
      <c r="AA6" s="355">
        <v>404463</v>
      </c>
      <c r="AB6" s="575">
        <v>413068</v>
      </c>
    </row>
    <row r="7" spans="1:28" s="6" customFormat="1" ht="21.75" customHeight="1">
      <c r="A7" s="335" t="s">
        <v>60</v>
      </c>
      <c r="B7" s="62">
        <v>18134</v>
      </c>
      <c r="C7" s="343">
        <v>19063</v>
      </c>
      <c r="D7" s="62">
        <v>20000</v>
      </c>
      <c r="E7" s="343">
        <v>21176</v>
      </c>
      <c r="F7" s="62">
        <v>22051</v>
      </c>
      <c r="G7" s="343">
        <v>23648</v>
      </c>
      <c r="H7" s="62">
        <v>24408</v>
      </c>
      <c r="I7" s="343">
        <v>25027</v>
      </c>
      <c r="J7" s="62">
        <v>25758</v>
      </c>
      <c r="K7" s="343">
        <v>26642</v>
      </c>
      <c r="L7" s="67">
        <v>27831</v>
      </c>
      <c r="M7" s="355">
        <v>28594</v>
      </c>
      <c r="N7" s="67">
        <v>29030</v>
      </c>
      <c r="O7" s="355">
        <v>29779</v>
      </c>
      <c r="P7" s="67">
        <v>30541</v>
      </c>
      <c r="Q7" s="355">
        <v>31891</v>
      </c>
      <c r="R7" s="67">
        <v>33089</v>
      </c>
      <c r="S7" s="355">
        <v>34388</v>
      </c>
      <c r="T7" s="67">
        <v>35721</v>
      </c>
      <c r="U7" s="355">
        <v>36151</v>
      </c>
      <c r="V7" s="67">
        <v>36956</v>
      </c>
      <c r="W7" s="355">
        <v>37685</v>
      </c>
      <c r="X7" s="67">
        <v>38539</v>
      </c>
      <c r="Y7" s="355">
        <v>39199</v>
      </c>
      <c r="Z7" s="67">
        <v>40089</v>
      </c>
      <c r="AA7" s="355">
        <v>41124</v>
      </c>
      <c r="AB7" s="575">
        <v>41879</v>
      </c>
    </row>
    <row r="8" spans="1:28" s="6" customFormat="1" ht="21.75" customHeight="1">
      <c r="A8" s="335" t="s">
        <v>61</v>
      </c>
      <c r="B8" s="62">
        <v>5016</v>
      </c>
      <c r="C8" s="343">
        <v>5322</v>
      </c>
      <c r="D8" s="62">
        <v>5627</v>
      </c>
      <c r="E8" s="343">
        <v>5886</v>
      </c>
      <c r="F8" s="62">
        <v>6136</v>
      </c>
      <c r="G8" s="343">
        <v>6502</v>
      </c>
      <c r="H8" s="62">
        <v>6647</v>
      </c>
      <c r="I8" s="343">
        <v>6701</v>
      </c>
      <c r="J8" s="62">
        <v>6854</v>
      </c>
      <c r="K8" s="343">
        <v>7090</v>
      </c>
      <c r="L8" s="67">
        <v>7008</v>
      </c>
      <c r="M8" s="355">
        <v>7084</v>
      </c>
      <c r="N8" s="67">
        <v>7164</v>
      </c>
      <c r="O8" s="355">
        <v>7218</v>
      </c>
      <c r="P8" s="67">
        <v>7205</v>
      </c>
      <c r="Q8" s="355">
        <v>7316</v>
      </c>
      <c r="R8" s="67">
        <v>7364</v>
      </c>
      <c r="S8" s="355">
        <v>7435</v>
      </c>
      <c r="T8" s="67">
        <v>7295</v>
      </c>
      <c r="U8" s="355">
        <v>7143</v>
      </c>
      <c r="V8" s="67">
        <v>7008</v>
      </c>
      <c r="W8" s="355">
        <v>6818</v>
      </c>
      <c r="X8" s="67">
        <v>6763</v>
      </c>
      <c r="Y8" s="355">
        <v>6703</v>
      </c>
      <c r="Z8" s="67">
        <v>6593</v>
      </c>
      <c r="AA8" s="355">
        <v>6381</v>
      </c>
      <c r="AB8" s="575">
        <v>6352</v>
      </c>
    </row>
    <row r="9" spans="1:28" s="6" customFormat="1" ht="21.75" customHeight="1">
      <c r="A9" s="335" t="s">
        <v>62</v>
      </c>
      <c r="B9" s="62">
        <v>196</v>
      </c>
      <c r="C9" s="343">
        <v>197</v>
      </c>
      <c r="D9" s="62">
        <v>198</v>
      </c>
      <c r="E9" s="343">
        <v>201</v>
      </c>
      <c r="F9" s="62">
        <v>223</v>
      </c>
      <c r="G9" s="343">
        <v>236</v>
      </c>
      <c r="H9" s="62">
        <v>245</v>
      </c>
      <c r="I9" s="343">
        <v>252</v>
      </c>
      <c r="J9" s="62">
        <v>258</v>
      </c>
      <c r="K9" s="343">
        <v>281</v>
      </c>
      <c r="L9" s="67">
        <v>293</v>
      </c>
      <c r="M9" s="355">
        <v>299</v>
      </c>
      <c r="N9" s="67">
        <v>311</v>
      </c>
      <c r="O9" s="355">
        <v>328</v>
      </c>
      <c r="P9" s="67">
        <v>335</v>
      </c>
      <c r="Q9" s="355">
        <v>338</v>
      </c>
      <c r="R9" s="67">
        <v>349</v>
      </c>
      <c r="S9" s="355">
        <v>356</v>
      </c>
      <c r="T9" s="67">
        <v>369</v>
      </c>
      <c r="U9" s="355">
        <v>403</v>
      </c>
      <c r="V9" s="67">
        <v>429</v>
      </c>
      <c r="W9" s="355">
        <v>465</v>
      </c>
      <c r="X9" s="67">
        <v>507</v>
      </c>
      <c r="Y9" s="355">
        <v>550</v>
      </c>
      <c r="Z9" s="67">
        <v>610</v>
      </c>
      <c r="AA9" s="355">
        <v>637</v>
      </c>
      <c r="AB9" s="575">
        <v>554</v>
      </c>
    </row>
    <row r="10" spans="1:28" s="6" customFormat="1" ht="21.75" customHeight="1">
      <c r="A10" s="336" t="s">
        <v>45</v>
      </c>
      <c r="B10" s="64">
        <v>225224</v>
      </c>
      <c r="C10" s="344">
        <v>234175</v>
      </c>
      <c r="D10" s="64">
        <v>243899</v>
      </c>
      <c r="E10" s="344">
        <v>254208</v>
      </c>
      <c r="F10" s="64">
        <v>260758</v>
      </c>
      <c r="G10" s="344">
        <v>274672</v>
      </c>
      <c r="H10" s="64">
        <v>284457</v>
      </c>
      <c r="I10" s="344">
        <v>293184</v>
      </c>
      <c r="J10" s="64">
        <v>302851</v>
      </c>
      <c r="K10" s="344">
        <v>313445</v>
      </c>
      <c r="L10" s="64">
        <v>323652</v>
      </c>
      <c r="M10" s="344">
        <v>333028</v>
      </c>
      <c r="N10" s="64">
        <v>340125</v>
      </c>
      <c r="O10" s="344">
        <v>348848</v>
      </c>
      <c r="P10" s="64">
        <v>357506</v>
      </c>
      <c r="Q10" s="344">
        <v>368271</v>
      </c>
      <c r="R10" s="64">
        <v>376618</v>
      </c>
      <c r="S10" s="344">
        <v>385321</v>
      </c>
      <c r="T10" s="64">
        <v>394012</v>
      </c>
      <c r="U10" s="344">
        <v>402056</v>
      </c>
      <c r="V10" s="64">
        <v>408867</v>
      </c>
      <c r="W10" s="344">
        <v>417283</v>
      </c>
      <c r="X10" s="64">
        <v>426905</v>
      </c>
      <c r="Y10" s="344">
        <v>435362</v>
      </c>
      <c r="Z10" s="64">
        <v>443627</v>
      </c>
      <c r="AA10" s="344">
        <v>452605</v>
      </c>
      <c r="AB10" s="576">
        <v>461953</v>
      </c>
    </row>
    <row r="11" spans="1:28" s="6" customFormat="1" ht="21.75" customHeight="1">
      <c r="A11" s="337" t="s">
        <v>63</v>
      </c>
      <c r="B11" s="68"/>
      <c r="C11" s="339"/>
      <c r="D11" s="68"/>
      <c r="E11" s="339"/>
      <c r="F11" s="68"/>
      <c r="G11" s="339"/>
      <c r="H11" s="68"/>
      <c r="I11" s="339"/>
      <c r="J11" s="68"/>
      <c r="K11" s="339"/>
      <c r="L11" s="23"/>
      <c r="M11" s="235"/>
      <c r="N11" s="23"/>
      <c r="O11" s="235"/>
      <c r="P11" s="23"/>
      <c r="Q11" s="235"/>
      <c r="R11" s="23"/>
      <c r="S11" s="235"/>
      <c r="T11" s="23"/>
      <c r="U11" s="235"/>
      <c r="V11" s="23"/>
      <c r="W11" s="235"/>
      <c r="X11" s="23"/>
      <c r="Y11" s="235"/>
      <c r="Z11" s="23"/>
      <c r="AA11" s="235"/>
      <c r="AB11" s="577"/>
    </row>
    <row r="12" spans="1:28" s="6" customFormat="1" ht="21.75" customHeight="1">
      <c r="A12" s="335" t="s">
        <v>59</v>
      </c>
      <c r="B12" s="16">
        <v>202.22113099999999</v>
      </c>
      <c r="C12" s="308">
        <v>223.806593</v>
      </c>
      <c r="D12" s="16">
        <v>253.282174</v>
      </c>
      <c r="E12" s="308">
        <v>278.820829</v>
      </c>
      <c r="F12" s="16">
        <v>300.809533</v>
      </c>
      <c r="G12" s="308">
        <v>339.95080099999996</v>
      </c>
      <c r="H12" s="16">
        <v>364.467784</v>
      </c>
      <c r="I12" s="308">
        <v>394.93188299999997</v>
      </c>
      <c r="J12" s="16">
        <v>431.198113</v>
      </c>
      <c r="K12" s="308">
        <v>449.601111</v>
      </c>
      <c r="L12" s="17">
        <v>491.928746</v>
      </c>
      <c r="M12" s="327">
        <v>522.799629</v>
      </c>
      <c r="N12" s="17">
        <v>532.5487489999999</v>
      </c>
      <c r="O12" s="327">
        <v>564.606152</v>
      </c>
      <c r="P12" s="17">
        <v>575.012324</v>
      </c>
      <c r="Q12" s="327">
        <v>607.4917499999999</v>
      </c>
      <c r="R12" s="17">
        <v>617.881554</v>
      </c>
      <c r="S12" s="327">
        <v>642.96843</v>
      </c>
      <c r="T12" s="17">
        <v>652.1726759999999</v>
      </c>
      <c r="U12" s="327">
        <v>680.122354</v>
      </c>
      <c r="V12" s="17">
        <v>710.720786</v>
      </c>
      <c r="W12" s="327">
        <v>725.170024</v>
      </c>
      <c r="X12" s="17">
        <v>752.9767290000001</v>
      </c>
      <c r="Y12" s="327">
        <v>780.777765</v>
      </c>
      <c r="Z12" s="17">
        <v>806.278727</v>
      </c>
      <c r="AA12" s="327">
        <v>831.0470399999999</v>
      </c>
      <c r="AB12" s="578">
        <v>854.5</v>
      </c>
    </row>
    <row r="13" spans="1:28" s="6" customFormat="1" ht="21.75" customHeight="1">
      <c r="A13" s="335" t="s">
        <v>60</v>
      </c>
      <c r="B13" s="16">
        <v>127.669572</v>
      </c>
      <c r="C13" s="308">
        <v>150.673036</v>
      </c>
      <c r="D13" s="16">
        <v>169.901772</v>
      </c>
      <c r="E13" s="308">
        <v>186.91652599999998</v>
      </c>
      <c r="F13" s="16">
        <v>209.18242</v>
      </c>
      <c r="G13" s="308">
        <v>232.28616699999998</v>
      </c>
      <c r="H13" s="16">
        <v>256.347988</v>
      </c>
      <c r="I13" s="308">
        <v>290.256891</v>
      </c>
      <c r="J13" s="16">
        <v>322.317365</v>
      </c>
      <c r="K13" s="308">
        <v>337.3773895</v>
      </c>
      <c r="L13" s="17">
        <v>374.849759</v>
      </c>
      <c r="M13" s="327">
        <v>415.543268</v>
      </c>
      <c r="N13" s="17">
        <v>424.918048</v>
      </c>
      <c r="O13" s="327">
        <v>479.255103</v>
      </c>
      <c r="P13" s="17">
        <v>516.2257010000001</v>
      </c>
      <c r="Q13" s="327">
        <v>556.4056439999999</v>
      </c>
      <c r="R13" s="17">
        <v>581.813929</v>
      </c>
      <c r="S13" s="327">
        <v>617.948159126</v>
      </c>
      <c r="T13" s="17">
        <v>672.7051570460001</v>
      </c>
      <c r="U13" s="327">
        <v>704.20058</v>
      </c>
      <c r="V13" s="17">
        <v>747.958566</v>
      </c>
      <c r="W13" s="327">
        <v>792.718373</v>
      </c>
      <c r="X13" s="17">
        <v>818.714913</v>
      </c>
      <c r="Y13" s="327">
        <v>852.013231</v>
      </c>
      <c r="Z13" s="17">
        <v>894.108889</v>
      </c>
      <c r="AA13" s="327">
        <v>915.773456</v>
      </c>
      <c r="AB13" s="578">
        <v>927.8</v>
      </c>
    </row>
    <row r="14" spans="1:28" s="6" customFormat="1" ht="21.75" customHeight="1">
      <c r="A14" s="335" t="s">
        <v>61</v>
      </c>
      <c r="B14" s="16">
        <v>226.667283</v>
      </c>
      <c r="C14" s="308">
        <v>247.04506600000002</v>
      </c>
      <c r="D14" s="16">
        <v>261.002149</v>
      </c>
      <c r="E14" s="308">
        <v>273.672898</v>
      </c>
      <c r="F14" s="16">
        <v>296.851838</v>
      </c>
      <c r="G14" s="308">
        <v>326.98520099999996</v>
      </c>
      <c r="H14" s="16">
        <v>359.61911599999996</v>
      </c>
      <c r="I14" s="308">
        <v>385.34194499999995</v>
      </c>
      <c r="J14" s="16">
        <v>419.47917600000005</v>
      </c>
      <c r="K14" s="308">
        <v>437.22752</v>
      </c>
      <c r="L14" s="17">
        <v>485.79793499999994</v>
      </c>
      <c r="M14" s="327">
        <v>505.018399</v>
      </c>
      <c r="N14" s="17">
        <v>527.948035</v>
      </c>
      <c r="O14" s="327">
        <v>552.005988</v>
      </c>
      <c r="P14" s="17">
        <v>577.866487</v>
      </c>
      <c r="Q14" s="327">
        <v>578.1283379999999</v>
      </c>
      <c r="R14" s="17">
        <v>641.571966</v>
      </c>
      <c r="S14" s="327">
        <v>672.974273</v>
      </c>
      <c r="T14" s="17">
        <v>688.7471960059999</v>
      </c>
      <c r="U14" s="327">
        <v>646.050225</v>
      </c>
      <c r="V14" s="17">
        <v>677.616355</v>
      </c>
      <c r="W14" s="327">
        <v>679.439036</v>
      </c>
      <c r="X14" s="17">
        <v>687.401021</v>
      </c>
      <c r="Y14" s="327">
        <v>715.217624</v>
      </c>
      <c r="Z14" s="17">
        <v>715.1679239999999</v>
      </c>
      <c r="AA14" s="327">
        <v>720.149944</v>
      </c>
      <c r="AB14" s="578">
        <v>735.8</v>
      </c>
    </row>
    <row r="15" spans="1:28" s="6" customFormat="1" ht="21.75" customHeight="1">
      <c r="A15" s="335" t="s">
        <v>62</v>
      </c>
      <c r="B15" s="16">
        <v>7.63082</v>
      </c>
      <c r="C15" s="308">
        <v>8.457925</v>
      </c>
      <c r="D15" s="16">
        <v>10.275540999999999</v>
      </c>
      <c r="E15" s="308">
        <v>10.926161</v>
      </c>
      <c r="F15" s="16">
        <v>11.759184</v>
      </c>
      <c r="G15" s="308">
        <v>14.637545000000001</v>
      </c>
      <c r="H15" s="16">
        <v>15.568349000000001</v>
      </c>
      <c r="I15" s="308">
        <v>16.820546</v>
      </c>
      <c r="J15" s="16">
        <v>17.330157</v>
      </c>
      <c r="K15" s="308">
        <v>19.927262</v>
      </c>
      <c r="L15" s="17">
        <v>21.436637999999995</v>
      </c>
      <c r="M15" s="327">
        <v>23.29099</v>
      </c>
      <c r="N15" s="17">
        <v>24.412456</v>
      </c>
      <c r="O15" s="327">
        <v>31.026783000000002</v>
      </c>
      <c r="P15" s="17">
        <v>34.84166</v>
      </c>
      <c r="Q15" s="327">
        <v>35.436954</v>
      </c>
      <c r="R15" s="17">
        <v>38.532728</v>
      </c>
      <c r="S15" s="327">
        <v>41.393139999999995</v>
      </c>
      <c r="T15" s="17">
        <v>40.03575612469224</v>
      </c>
      <c r="U15" s="327">
        <v>38.860741999999995</v>
      </c>
      <c r="V15" s="17">
        <v>37.610887000000005</v>
      </c>
      <c r="W15" s="327">
        <v>30.907423</v>
      </c>
      <c r="X15" s="17">
        <v>35.268423</v>
      </c>
      <c r="Y15" s="327">
        <v>36.130746</v>
      </c>
      <c r="Z15" s="17">
        <v>36.640598</v>
      </c>
      <c r="AA15" s="327">
        <v>38.462048</v>
      </c>
      <c r="AB15" s="578">
        <v>40.5</v>
      </c>
    </row>
    <row r="16" spans="1:28" s="6" customFormat="1" ht="21.75" customHeight="1">
      <c r="A16" s="338" t="s">
        <v>14</v>
      </c>
      <c r="B16" s="69">
        <v>564.188806</v>
      </c>
      <c r="C16" s="345">
        <v>629.9826200000001</v>
      </c>
      <c r="D16" s="69">
        <v>694.461636</v>
      </c>
      <c r="E16" s="345">
        <v>750.336414</v>
      </c>
      <c r="F16" s="69">
        <v>818.602975</v>
      </c>
      <c r="G16" s="345">
        <v>913.8597139999999</v>
      </c>
      <c r="H16" s="69">
        <v>996.0032369999999</v>
      </c>
      <c r="I16" s="345">
        <v>1087.3512649999998</v>
      </c>
      <c r="J16" s="69">
        <v>1190.3248110000002</v>
      </c>
      <c r="K16" s="345">
        <v>1244.1332825</v>
      </c>
      <c r="L16" s="30">
        <v>1374.0130779999997</v>
      </c>
      <c r="M16" s="245">
        <v>1466.652286</v>
      </c>
      <c r="N16" s="30">
        <v>1509.827288</v>
      </c>
      <c r="O16" s="245">
        <v>1626.8940260000002</v>
      </c>
      <c r="P16" s="30">
        <v>1703.9461720000002</v>
      </c>
      <c r="Q16" s="245">
        <v>1777.4626859999996</v>
      </c>
      <c r="R16" s="30">
        <v>1879.8001769999998</v>
      </c>
      <c r="S16" s="245">
        <v>1975.284002126</v>
      </c>
      <c r="T16" s="30">
        <v>2053.660785176692</v>
      </c>
      <c r="U16" s="314">
        <v>2069.2339009999996</v>
      </c>
      <c r="V16" s="51">
        <v>2173.906594</v>
      </c>
      <c r="W16" s="314">
        <v>2228.2348560000005</v>
      </c>
      <c r="X16" s="51">
        <v>2294.3610860000003</v>
      </c>
      <c r="Y16" s="314">
        <v>2384.139366</v>
      </c>
      <c r="Z16" s="51">
        <v>2452.196138</v>
      </c>
      <c r="AA16" s="314">
        <v>2505.432488</v>
      </c>
      <c r="AB16" s="579">
        <v>2558.6</v>
      </c>
    </row>
    <row r="17" spans="1:28" s="6" customFormat="1" ht="21.75" customHeight="1">
      <c r="A17" s="339" t="s">
        <v>66</v>
      </c>
      <c r="B17" s="68"/>
      <c r="C17" s="339"/>
      <c r="D17" s="68"/>
      <c r="E17" s="339"/>
      <c r="F17" s="68"/>
      <c r="G17" s="339"/>
      <c r="H17" s="68"/>
      <c r="I17" s="339"/>
      <c r="J17" s="68"/>
      <c r="K17" s="339"/>
      <c r="L17" s="23"/>
      <c r="M17" s="235"/>
      <c r="N17" s="23"/>
      <c r="O17" s="235"/>
      <c r="P17" s="70"/>
      <c r="Q17" s="358"/>
      <c r="R17" s="70"/>
      <c r="S17" s="358"/>
      <c r="T17" s="70"/>
      <c r="U17" s="358"/>
      <c r="V17" s="71"/>
      <c r="W17" s="360"/>
      <c r="X17" s="71"/>
      <c r="Y17" s="360"/>
      <c r="Z17" s="71"/>
      <c r="AA17" s="360"/>
      <c r="AB17" s="580"/>
    </row>
    <row r="18" spans="1:28" s="6" customFormat="1" ht="21.75" customHeight="1">
      <c r="A18" s="335" t="s">
        <v>59</v>
      </c>
      <c r="B18" s="63">
        <v>330.822905</v>
      </c>
      <c r="C18" s="346">
        <v>419.75070000000005</v>
      </c>
      <c r="D18" s="63">
        <v>502.29274699999996</v>
      </c>
      <c r="E18" s="346">
        <v>601.487205</v>
      </c>
      <c r="F18" s="63">
        <v>652.418862</v>
      </c>
      <c r="G18" s="346">
        <v>742.7818930000001</v>
      </c>
      <c r="H18" s="63">
        <v>794.588438</v>
      </c>
      <c r="I18" s="346">
        <v>865.1148039999999</v>
      </c>
      <c r="J18" s="63">
        <v>951.070537</v>
      </c>
      <c r="K18" s="346">
        <v>959.530692</v>
      </c>
      <c r="L18" s="17">
        <v>1156.326964</v>
      </c>
      <c r="M18" s="327">
        <v>1473.372396</v>
      </c>
      <c r="N18" s="17">
        <v>1649.83916</v>
      </c>
      <c r="O18" s="327">
        <v>1783.648924</v>
      </c>
      <c r="P18" s="17">
        <v>1855.686562</v>
      </c>
      <c r="Q18" s="327">
        <v>2031.7675570000001</v>
      </c>
      <c r="R18" s="17">
        <v>2264.1450569999997</v>
      </c>
      <c r="S18" s="327">
        <v>2463.5652589150664</v>
      </c>
      <c r="T18" s="17">
        <v>3145.456732962129</v>
      </c>
      <c r="U18" s="327">
        <v>3451.6072</v>
      </c>
      <c r="V18" s="17">
        <v>3730.2716379999997</v>
      </c>
      <c r="W18" s="327">
        <v>4066.6672700000004</v>
      </c>
      <c r="X18" s="17">
        <v>4298.5446409999995</v>
      </c>
      <c r="Y18" s="327">
        <v>4467.285680999999</v>
      </c>
      <c r="Z18" s="17">
        <v>4640.213864</v>
      </c>
      <c r="AA18" s="327">
        <v>4797.83407</v>
      </c>
      <c r="AB18" s="578">
        <v>4924</v>
      </c>
    </row>
    <row r="19" spans="1:28" s="6" customFormat="1" ht="21.75" customHeight="1">
      <c r="A19" s="335" t="s">
        <v>60</v>
      </c>
      <c r="B19" s="63">
        <v>249.793763</v>
      </c>
      <c r="C19" s="346">
        <v>348.37362199999995</v>
      </c>
      <c r="D19" s="63">
        <v>413.24600000000004</v>
      </c>
      <c r="E19" s="346">
        <v>492.343008</v>
      </c>
      <c r="F19" s="63">
        <v>549.0868529999999</v>
      </c>
      <c r="G19" s="346">
        <v>612.1857130000001</v>
      </c>
      <c r="H19" s="63">
        <v>670.905229</v>
      </c>
      <c r="I19" s="346">
        <v>769.626591</v>
      </c>
      <c r="J19" s="63">
        <v>810.843237</v>
      </c>
      <c r="K19" s="346">
        <v>823.7518210000001</v>
      </c>
      <c r="L19" s="17">
        <v>1038.5252830000002</v>
      </c>
      <c r="M19" s="327">
        <v>1411.394796</v>
      </c>
      <c r="N19" s="17">
        <v>1707.6900990000001</v>
      </c>
      <c r="O19" s="327">
        <v>1928.577556</v>
      </c>
      <c r="P19" s="17">
        <v>2091.603507</v>
      </c>
      <c r="Q19" s="327">
        <v>2312.418503</v>
      </c>
      <c r="R19" s="17">
        <v>2779.148234</v>
      </c>
      <c r="S19" s="327">
        <v>3109.5075490116137</v>
      </c>
      <c r="T19" s="17">
        <v>4439.426340100341</v>
      </c>
      <c r="U19" s="327">
        <v>4827.80657</v>
      </c>
      <c r="V19" s="17">
        <v>5269.286889</v>
      </c>
      <c r="W19" s="327">
        <v>5862.426710999999</v>
      </c>
      <c r="X19" s="17">
        <v>6092.862759</v>
      </c>
      <c r="Y19" s="327">
        <v>6286.320217</v>
      </c>
      <c r="Z19" s="17">
        <v>6569.719396</v>
      </c>
      <c r="AA19" s="327">
        <v>6723.336147</v>
      </c>
      <c r="AB19" s="578">
        <v>6812</v>
      </c>
    </row>
    <row r="20" spans="1:28" s="6" customFormat="1" ht="21.75" customHeight="1">
      <c r="A20" s="335" t="s">
        <v>61</v>
      </c>
      <c r="B20" s="63">
        <v>363.22673799999995</v>
      </c>
      <c r="C20" s="346">
        <v>438.460152</v>
      </c>
      <c r="D20" s="63">
        <v>476.243942</v>
      </c>
      <c r="E20" s="346">
        <v>514.655598</v>
      </c>
      <c r="F20" s="63">
        <v>555.027781</v>
      </c>
      <c r="G20" s="346">
        <v>602.059907</v>
      </c>
      <c r="H20" s="63">
        <v>652.842518</v>
      </c>
      <c r="I20" s="346">
        <v>710.043058</v>
      </c>
      <c r="J20" s="63">
        <v>735.1291930000001</v>
      </c>
      <c r="K20" s="346">
        <v>789.370722</v>
      </c>
      <c r="L20" s="17">
        <v>909.839603</v>
      </c>
      <c r="M20" s="327">
        <v>1002.2816909999999</v>
      </c>
      <c r="N20" s="17">
        <v>1119.984396</v>
      </c>
      <c r="O20" s="327">
        <v>1175.980431</v>
      </c>
      <c r="P20" s="17">
        <v>1253.241228</v>
      </c>
      <c r="Q20" s="327">
        <v>1268.283988</v>
      </c>
      <c r="R20" s="17">
        <v>1532.39184</v>
      </c>
      <c r="S20" s="327">
        <v>1691.6381760560112</v>
      </c>
      <c r="T20" s="17">
        <v>2203.57109831827</v>
      </c>
      <c r="U20" s="327">
        <v>2109.105211</v>
      </c>
      <c r="V20" s="17">
        <v>2271.027168</v>
      </c>
      <c r="W20" s="327">
        <v>2392.11128</v>
      </c>
      <c r="X20" s="17">
        <v>2450.462246</v>
      </c>
      <c r="Y20" s="327">
        <v>2532.8411989999995</v>
      </c>
      <c r="Z20" s="17">
        <v>2545.189457</v>
      </c>
      <c r="AA20" s="327">
        <v>2555.2471360000004</v>
      </c>
      <c r="AB20" s="578">
        <v>2606</v>
      </c>
    </row>
    <row r="21" spans="1:28" s="6" customFormat="1" ht="21.75" customHeight="1">
      <c r="A21" s="335" t="s">
        <v>62</v>
      </c>
      <c r="B21" s="63">
        <v>21.698513000000002</v>
      </c>
      <c r="C21" s="346">
        <v>25.842755</v>
      </c>
      <c r="D21" s="63">
        <v>32.301949</v>
      </c>
      <c r="E21" s="346">
        <v>33.158079</v>
      </c>
      <c r="F21" s="63">
        <v>35.240821</v>
      </c>
      <c r="G21" s="346">
        <v>17.272618</v>
      </c>
      <c r="H21" s="63">
        <v>43.884899</v>
      </c>
      <c r="I21" s="346">
        <v>50.793504999999996</v>
      </c>
      <c r="J21" s="63">
        <v>52.342438</v>
      </c>
      <c r="K21" s="346">
        <v>56.884497</v>
      </c>
      <c r="L21" s="17">
        <v>66.336944</v>
      </c>
      <c r="M21" s="327">
        <v>83.739627</v>
      </c>
      <c r="N21" s="17">
        <v>104.49333599999999</v>
      </c>
      <c r="O21" s="327">
        <v>134.587906</v>
      </c>
      <c r="P21" s="17">
        <v>151.59610300000003</v>
      </c>
      <c r="Q21" s="327">
        <v>159.219974</v>
      </c>
      <c r="R21" s="17">
        <v>194.25862899999998</v>
      </c>
      <c r="S21" s="327">
        <v>216.75945504230867</v>
      </c>
      <c r="T21" s="17">
        <v>275.0353300592611</v>
      </c>
      <c r="U21" s="327">
        <v>275.60168400000003</v>
      </c>
      <c r="V21" s="17">
        <v>274.33963900000003</v>
      </c>
      <c r="W21" s="327">
        <v>240.082018</v>
      </c>
      <c r="X21" s="17">
        <v>269.603852</v>
      </c>
      <c r="Y21" s="327">
        <v>239.03403</v>
      </c>
      <c r="Z21" s="17">
        <v>285.020087</v>
      </c>
      <c r="AA21" s="327">
        <v>297.512775</v>
      </c>
      <c r="AB21" s="578">
        <v>308</v>
      </c>
    </row>
    <row r="22" spans="1:28" s="6" customFormat="1" ht="21.75" customHeight="1">
      <c r="A22" s="338" t="s">
        <v>45</v>
      </c>
      <c r="B22" s="69">
        <v>965.541919</v>
      </c>
      <c r="C22" s="345">
        <v>1232.427229</v>
      </c>
      <c r="D22" s="69">
        <v>1424.084638</v>
      </c>
      <c r="E22" s="345">
        <v>1641.64389</v>
      </c>
      <c r="F22" s="69">
        <v>1791.7743169999999</v>
      </c>
      <c r="G22" s="345">
        <v>1974.300131</v>
      </c>
      <c r="H22" s="69">
        <v>2162.2210840000002</v>
      </c>
      <c r="I22" s="345">
        <v>2395.5779580000003</v>
      </c>
      <c r="J22" s="69">
        <v>2549.3854050000004</v>
      </c>
      <c r="K22" s="345">
        <v>2629.5377320000002</v>
      </c>
      <c r="L22" s="30">
        <v>3171.0287940000003</v>
      </c>
      <c r="M22" s="356">
        <v>3970.7885100000003</v>
      </c>
      <c r="N22" s="30">
        <v>4582.006990999999</v>
      </c>
      <c r="O22" s="245">
        <v>5022.794817</v>
      </c>
      <c r="P22" s="30">
        <v>5352.127399999999</v>
      </c>
      <c r="Q22" s="245">
        <v>5771.690022</v>
      </c>
      <c r="R22" s="30">
        <v>6769.94376</v>
      </c>
      <c r="S22" s="245">
        <v>7481.470439025001</v>
      </c>
      <c r="T22" s="30">
        <v>10063.489501440003</v>
      </c>
      <c r="U22" s="245">
        <v>10664.120664999999</v>
      </c>
      <c r="V22" s="30">
        <v>11544.925334</v>
      </c>
      <c r="W22" s="245">
        <v>12561.287278999998</v>
      </c>
      <c r="X22" s="30">
        <v>13111.473498</v>
      </c>
      <c r="Y22" s="245">
        <v>13525.4</v>
      </c>
      <c r="Z22" s="30">
        <v>14040.142804000003</v>
      </c>
      <c r="AA22" s="245">
        <v>14373.930127999998</v>
      </c>
      <c r="AB22" s="581">
        <v>14650.2</v>
      </c>
    </row>
    <row r="23" spans="1:28" s="6" customFormat="1" ht="21.75" customHeight="1">
      <c r="A23" s="339" t="s">
        <v>168</v>
      </c>
      <c r="B23" s="68"/>
      <c r="C23" s="339"/>
      <c r="D23" s="68"/>
      <c r="E23" s="339"/>
      <c r="F23" s="68"/>
      <c r="G23" s="339"/>
      <c r="H23" s="68"/>
      <c r="I23" s="339"/>
      <c r="J23" s="68"/>
      <c r="K23" s="339"/>
      <c r="L23" s="23"/>
      <c r="M23" s="235"/>
      <c r="N23" s="23"/>
      <c r="O23" s="235"/>
      <c r="P23" s="23"/>
      <c r="Q23" s="235"/>
      <c r="R23" s="23"/>
      <c r="S23" s="235"/>
      <c r="T23" s="23"/>
      <c r="U23" s="235"/>
      <c r="V23" s="23"/>
      <c r="W23" s="235"/>
      <c r="X23" s="23"/>
      <c r="Y23" s="235"/>
      <c r="Z23" s="23"/>
      <c r="AA23" s="235"/>
      <c r="AB23" s="577"/>
    </row>
    <row r="24" spans="1:28" s="6" customFormat="1" ht="21.75" customHeight="1">
      <c r="A24" s="335" t="s">
        <v>59</v>
      </c>
      <c r="B24" s="72">
        <v>1.6359462701254501</v>
      </c>
      <c r="C24" s="347">
        <v>1.8755064110198043</v>
      </c>
      <c r="D24" s="72">
        <v>1.98313501130956</v>
      </c>
      <c r="E24" s="347">
        <v>2.157253484817664</v>
      </c>
      <c r="F24" s="72">
        <v>2.1688769484576143</v>
      </c>
      <c r="G24" s="347">
        <v>2.184968797882021</v>
      </c>
      <c r="H24" s="72">
        <v>2.180133534106817</v>
      </c>
      <c r="I24" s="347">
        <v>2.190541815536326</v>
      </c>
      <c r="J24" s="72">
        <v>2.205646333614637</v>
      </c>
      <c r="K24" s="347">
        <v>2.13418220845989</v>
      </c>
      <c r="L24" s="53">
        <v>2.3505984828136066</v>
      </c>
      <c r="M24" s="357">
        <v>2.818235351119578</v>
      </c>
      <c r="N24" s="53">
        <v>3.098005887907926</v>
      </c>
      <c r="O24" s="357">
        <v>3.1591028855810275</v>
      </c>
      <c r="P24" s="53">
        <v>3.227211808420301</v>
      </c>
      <c r="Q24" s="357">
        <v>3.3445187642465934</v>
      </c>
      <c r="R24" s="53">
        <v>3.664367454154489</v>
      </c>
      <c r="S24" s="357">
        <v>3.831549332702177</v>
      </c>
      <c r="T24" s="53">
        <v>4.8230428055561925</v>
      </c>
      <c r="U24" s="357">
        <v>5.074979788122065</v>
      </c>
      <c r="V24" s="53">
        <v>5.248575406094848</v>
      </c>
      <c r="W24" s="357">
        <v>5.607881097412819</v>
      </c>
      <c r="X24" s="53">
        <v>5.7087350451171766</v>
      </c>
      <c r="Y24" s="357">
        <v>5.721584145009559</v>
      </c>
      <c r="Z24" s="53">
        <v>5.755098960957704</v>
      </c>
      <c r="AA24" s="357">
        <v>5.773240068335964</v>
      </c>
      <c r="AB24" s="582">
        <v>5.76</v>
      </c>
    </row>
    <row r="25" spans="1:28" s="6" customFormat="1" ht="21.75" customHeight="1">
      <c r="A25" s="335" t="s">
        <v>60</v>
      </c>
      <c r="B25" s="72">
        <v>1.9565645837678536</v>
      </c>
      <c r="C25" s="347">
        <v>2.3121165621166613</v>
      </c>
      <c r="D25" s="72">
        <v>2.4322642144073696</v>
      </c>
      <c r="E25" s="347">
        <v>2.6340260999714924</v>
      </c>
      <c r="F25" s="72">
        <v>2.6249187336105964</v>
      </c>
      <c r="G25" s="347">
        <v>2.6354807128915265</v>
      </c>
      <c r="H25" s="72">
        <v>2.6171659634793</v>
      </c>
      <c r="I25" s="347">
        <v>2.651535983688325</v>
      </c>
      <c r="J25" s="72">
        <v>2.515667243060268</v>
      </c>
      <c r="K25" s="347">
        <v>2.441633158110615</v>
      </c>
      <c r="L25" s="53">
        <v>2.77051073947736</v>
      </c>
      <c r="M25" s="357">
        <v>3.396505020507275</v>
      </c>
      <c r="N25" s="53">
        <v>4.018869302063631</v>
      </c>
      <c r="O25" s="357">
        <v>4.024114806347717</v>
      </c>
      <c r="P25" s="53">
        <v>4.05172292458178</v>
      </c>
      <c r="Q25" s="357">
        <v>4.15599397298709</v>
      </c>
      <c r="R25" s="53">
        <v>4.776695942595763</v>
      </c>
      <c r="S25" s="357">
        <v>5.031987721121414</v>
      </c>
      <c r="T25" s="53">
        <v>6.599364214174992</v>
      </c>
      <c r="U25" s="357">
        <v>6.8557264891772745</v>
      </c>
      <c r="V25" s="53">
        <v>7.044891426512521</v>
      </c>
      <c r="W25" s="357">
        <v>7.3953460783480525</v>
      </c>
      <c r="X25" s="53">
        <v>7.4419833598414</v>
      </c>
      <c r="Y25" s="357">
        <v>7.37819553532262</v>
      </c>
      <c r="Z25" s="53">
        <v>7.347784455367383</v>
      </c>
      <c r="AA25" s="357">
        <v>7.341702364214409</v>
      </c>
      <c r="AB25" s="582">
        <v>7.34</v>
      </c>
    </row>
    <row r="26" spans="1:28" s="6" customFormat="1" ht="21.75" customHeight="1">
      <c r="A26" s="335" t="s">
        <v>61</v>
      </c>
      <c r="B26" s="72">
        <v>1.6024665456461131</v>
      </c>
      <c r="C26" s="347">
        <v>1.7748184940475595</v>
      </c>
      <c r="D26" s="72">
        <v>1.824674409098448</v>
      </c>
      <c r="E26" s="347">
        <v>1.8805501083998464</v>
      </c>
      <c r="F26" s="72">
        <v>1.8697131361538009</v>
      </c>
      <c r="G26" s="347">
        <v>1.8412451241180179</v>
      </c>
      <c r="H26" s="72">
        <v>1.8153721227655766</v>
      </c>
      <c r="I26" s="347">
        <v>1.842631115592672</v>
      </c>
      <c r="J26" s="72">
        <v>1.7524807786882846</v>
      </c>
      <c r="K26" s="347">
        <v>1.8054003599773407</v>
      </c>
      <c r="L26" s="53">
        <v>1.8728766374850896</v>
      </c>
      <c r="M26" s="357">
        <v>1.98464391195379</v>
      </c>
      <c r="N26" s="53">
        <v>2.12139135246521</v>
      </c>
      <c r="O26" s="357">
        <v>2.130376221570988</v>
      </c>
      <c r="P26" s="53">
        <v>2.1687383784898397</v>
      </c>
      <c r="Q26" s="357">
        <v>2.1937758532777547</v>
      </c>
      <c r="R26" s="53">
        <v>2.388495634486623</v>
      </c>
      <c r="S26" s="357">
        <v>2.513674361599275</v>
      </c>
      <c r="T26" s="53">
        <v>3.1993903003839947</v>
      </c>
      <c r="U26" s="357">
        <v>3.264614931447474</v>
      </c>
      <c r="V26" s="53">
        <v>3.3514940293907163</v>
      </c>
      <c r="W26" s="357">
        <v>3.520715109456855</v>
      </c>
      <c r="X26" s="53">
        <v>3.5648219469257962</v>
      </c>
      <c r="Y26" s="357">
        <v>3.5413573631401447</v>
      </c>
      <c r="Z26" s="53">
        <v>3.5588697026070766</v>
      </c>
      <c r="AA26" s="357">
        <v>3.548215419982037</v>
      </c>
      <c r="AB26" s="582">
        <v>3.54</v>
      </c>
    </row>
    <row r="27" spans="1:28" s="6" customFormat="1" ht="21.75" customHeight="1">
      <c r="A27" s="335" t="s">
        <v>62</v>
      </c>
      <c r="B27" s="72">
        <v>2.8435362123598775</v>
      </c>
      <c r="C27" s="347">
        <v>3.0554485881584434</v>
      </c>
      <c r="D27" s="72">
        <v>3.1435764793308696</v>
      </c>
      <c r="E27" s="347">
        <v>3.0347419372641498</v>
      </c>
      <c r="F27" s="72">
        <v>2.9968763989065907</v>
      </c>
      <c r="G27" s="347">
        <v>1.1800215131704122</v>
      </c>
      <c r="H27" s="72">
        <v>2.8188537525719646</v>
      </c>
      <c r="I27" s="347">
        <v>3.0197298589475037</v>
      </c>
      <c r="J27" s="72">
        <v>3.020309510179279</v>
      </c>
      <c r="K27" s="347">
        <v>2.8546067693594837</v>
      </c>
      <c r="L27" s="53">
        <v>3.094559137491617</v>
      </c>
      <c r="M27" s="357">
        <v>3.5953657186749037</v>
      </c>
      <c r="N27" s="53">
        <v>4.280328697776249</v>
      </c>
      <c r="O27" s="357">
        <v>4.337797637608771</v>
      </c>
      <c r="P27" s="53">
        <v>4.3510011578093595</v>
      </c>
      <c r="Q27" s="357">
        <v>4.4930490921990645</v>
      </c>
      <c r="R27" s="53">
        <v>5.041393098355247</v>
      </c>
      <c r="S27" s="357">
        <v>5.236603336743931</v>
      </c>
      <c r="T27" s="53">
        <v>6.8697423673642515</v>
      </c>
      <c r="U27" s="357">
        <v>7.092033497456123</v>
      </c>
      <c r="V27" s="53">
        <v>7.2941549876236635</v>
      </c>
      <c r="W27" s="357">
        <v>7.767778568921776</v>
      </c>
      <c r="X27" s="53">
        <v>7.644341001580933</v>
      </c>
      <c r="Y27" s="357">
        <v>6.615806659513756</v>
      </c>
      <c r="Z27" s="53">
        <v>7.778805547878886</v>
      </c>
      <c r="AA27" s="357">
        <v>7.735229673677282</v>
      </c>
      <c r="AB27" s="582">
        <v>7.6</v>
      </c>
    </row>
    <row r="28" spans="1:28" s="6" customFormat="1" ht="21.75" customHeight="1">
      <c r="A28" s="338" t="s">
        <v>45</v>
      </c>
      <c r="B28" s="73">
        <v>1.7113808511117465</v>
      </c>
      <c r="C28" s="348">
        <v>1.9562876655232166</v>
      </c>
      <c r="D28" s="73">
        <v>2.0506311136242523</v>
      </c>
      <c r="E28" s="348">
        <v>2.187877143331604</v>
      </c>
      <c r="F28" s="73">
        <v>2.1888196985846524</v>
      </c>
      <c r="G28" s="348">
        <v>2.1603973791102034</v>
      </c>
      <c r="H28" s="73">
        <v>2.1708976473938915</v>
      </c>
      <c r="I28" s="348">
        <v>2.203131623707635</v>
      </c>
      <c r="J28" s="73">
        <v>2.1417560832477682</v>
      </c>
      <c r="K28" s="348">
        <v>2.113549865586849</v>
      </c>
      <c r="L28" s="73">
        <v>2.3078592516861045</v>
      </c>
      <c r="M28" s="348">
        <v>2.707382348156651</v>
      </c>
      <c r="N28" s="73">
        <v>3.0347888314229485</v>
      </c>
      <c r="O28" s="348">
        <v>3.087352179508218</v>
      </c>
      <c r="P28" s="73">
        <v>3.141019057965875</v>
      </c>
      <c r="Q28" s="348">
        <v>3.247151159605272</v>
      </c>
      <c r="R28" s="73">
        <v>3.601416705260796</v>
      </c>
      <c r="S28" s="348">
        <v>3.7875416552620726</v>
      </c>
      <c r="T28" s="73">
        <v>4.900268619860784</v>
      </c>
      <c r="U28" s="348">
        <v>5.153656461865594</v>
      </c>
      <c r="V28" s="73">
        <v>5.310681409157177</v>
      </c>
      <c r="W28" s="348">
        <v>5.637326444820678</v>
      </c>
      <c r="X28" s="73">
        <v>5.714651271765859</v>
      </c>
      <c r="Y28" s="348">
        <v>5.6731084264140295</v>
      </c>
      <c r="Z28" s="73">
        <v>5.7255382579026</v>
      </c>
      <c r="AA28" s="348">
        <v>5.73710534881513</v>
      </c>
      <c r="AB28" s="583">
        <v>5.73</v>
      </c>
    </row>
    <row r="29" spans="1:28" s="6" customFormat="1" ht="21.75" customHeight="1">
      <c r="A29" s="340" t="s">
        <v>64</v>
      </c>
      <c r="B29" s="74"/>
      <c r="C29" s="349"/>
      <c r="D29" s="74"/>
      <c r="E29" s="349"/>
      <c r="F29" s="74"/>
      <c r="G29" s="349"/>
      <c r="H29" s="74"/>
      <c r="I29" s="349"/>
      <c r="J29" s="74"/>
      <c r="K29" s="349"/>
      <c r="L29" s="74"/>
      <c r="M29" s="349"/>
      <c r="N29" s="74"/>
      <c r="O29" s="349"/>
      <c r="P29" s="74"/>
      <c r="Q29" s="349"/>
      <c r="R29" s="74"/>
      <c r="S29" s="349"/>
      <c r="T29" s="74"/>
      <c r="U29" s="349"/>
      <c r="V29" s="74"/>
      <c r="W29" s="349"/>
      <c r="X29" s="74"/>
      <c r="Y29" s="349"/>
      <c r="Z29" s="74"/>
      <c r="AA29" s="349"/>
      <c r="AB29" s="584"/>
    </row>
    <row r="30" spans="1:28" s="6" customFormat="1" ht="21.75" customHeight="1">
      <c r="A30" s="335" t="s">
        <v>59</v>
      </c>
      <c r="B30" s="75">
        <v>1001.6996948652155</v>
      </c>
      <c r="C30" s="350">
        <v>1067.8152085231854</v>
      </c>
      <c r="D30" s="75">
        <v>1161.450580995442</v>
      </c>
      <c r="E30" s="350">
        <v>1228.5832646676508</v>
      </c>
      <c r="F30" s="75">
        <v>1294.650838397576</v>
      </c>
      <c r="G30" s="350">
        <v>1391.6098384680251</v>
      </c>
      <c r="H30" s="75">
        <v>1439.6907215680387</v>
      </c>
      <c r="I30" s="350">
        <v>1511.967209537373</v>
      </c>
      <c r="J30" s="75">
        <v>1597.1424396531606</v>
      </c>
      <c r="K30" s="350">
        <v>1608.9821888688482</v>
      </c>
      <c r="L30" s="75">
        <v>1705.0074379592402</v>
      </c>
      <c r="M30" s="350">
        <v>1759.9658947453468</v>
      </c>
      <c r="N30" s="75">
        <v>1753.997592385218</v>
      </c>
      <c r="O30" s="350">
        <v>1812.405992494936</v>
      </c>
      <c r="P30" s="75">
        <v>1800.1481537137045</v>
      </c>
      <c r="Q30" s="350">
        <v>1848.0185625718682</v>
      </c>
      <c r="R30" s="75">
        <v>1839.9407830478597</v>
      </c>
      <c r="S30" s="350">
        <v>1873.7677987538686</v>
      </c>
      <c r="T30" s="75">
        <v>1860.0184127291964</v>
      </c>
      <c r="U30" s="350">
        <v>1897.8799304607949</v>
      </c>
      <c r="V30" s="75">
        <v>1949.9903587087144</v>
      </c>
      <c r="W30" s="350">
        <v>1947.7324953332527</v>
      </c>
      <c r="X30" s="75">
        <v>1975.8190298507466</v>
      </c>
      <c r="Y30" s="350">
        <v>2007.605268571135</v>
      </c>
      <c r="Z30" s="75">
        <v>2034.3364249940078</v>
      </c>
      <c r="AA30" s="350">
        <v>2054.69236988303</v>
      </c>
      <c r="AB30" s="585">
        <v>2069</v>
      </c>
    </row>
    <row r="31" spans="1:28" s="6" customFormat="1" ht="21.75" customHeight="1">
      <c r="A31" s="335" t="s">
        <v>60</v>
      </c>
      <c r="B31" s="75">
        <v>7040.34256093526</v>
      </c>
      <c r="C31" s="350">
        <v>7903.951948801342</v>
      </c>
      <c r="D31" s="75">
        <v>8495.0886</v>
      </c>
      <c r="E31" s="350">
        <v>8826.809879108423</v>
      </c>
      <c r="F31" s="75">
        <v>9486.300848034103</v>
      </c>
      <c r="G31" s="350">
        <v>9822.655911705006</v>
      </c>
      <c r="H31" s="75">
        <v>10502.62159947558</v>
      </c>
      <c r="I31" s="350">
        <v>11597.750069924481</v>
      </c>
      <c r="J31" s="75">
        <v>12513.29159872661</v>
      </c>
      <c r="K31" s="350">
        <v>12663.365719540574</v>
      </c>
      <c r="L31" s="75">
        <v>13468.785131687688</v>
      </c>
      <c r="M31" s="350">
        <v>14532.53367839407</v>
      </c>
      <c r="N31" s="75">
        <v>14637.204547020325</v>
      </c>
      <c r="O31" s="350">
        <v>16093.727223882603</v>
      </c>
      <c r="P31" s="75">
        <v>16902.711142398748</v>
      </c>
      <c r="Q31" s="350">
        <v>17447.10557837634</v>
      </c>
      <c r="R31" s="75">
        <v>17583.30348454169</v>
      </c>
      <c r="S31" s="350">
        <v>17969.87783895545</v>
      </c>
      <c r="T31" s="75">
        <v>18832.203942946726</v>
      </c>
      <c r="U31" s="350">
        <v>19479.421869381207</v>
      </c>
      <c r="V31" s="75">
        <v>20239.164574088103</v>
      </c>
      <c r="W31" s="350">
        <v>21035.382061828313</v>
      </c>
      <c r="X31" s="75">
        <v>21243.802719323285</v>
      </c>
      <c r="Y31" s="350">
        <v>21735.58588229292</v>
      </c>
      <c r="Z31" s="75">
        <v>22303.09783232308</v>
      </c>
      <c r="AA31" s="350">
        <v>22268.589047758</v>
      </c>
      <c r="AB31" s="585">
        <v>22155</v>
      </c>
    </row>
    <row r="32" spans="1:28" s="6" customFormat="1" ht="21.75" customHeight="1">
      <c r="A32" s="335" t="s">
        <v>61</v>
      </c>
      <c r="B32" s="75">
        <v>45188.85227272727</v>
      </c>
      <c r="C32" s="350">
        <v>46419.591506952274</v>
      </c>
      <c r="D32" s="75">
        <v>46383.88999466856</v>
      </c>
      <c r="E32" s="350">
        <v>46495.56540944614</v>
      </c>
      <c r="F32" s="75">
        <v>48378.72196870925</v>
      </c>
      <c r="G32" s="350">
        <v>50289.941710242994</v>
      </c>
      <c r="H32" s="75">
        <v>54102.46968557243</v>
      </c>
      <c r="I32" s="350">
        <v>57505.14027757051</v>
      </c>
      <c r="J32" s="75">
        <v>61202.09746133645</v>
      </c>
      <c r="K32" s="350">
        <v>61668.19746121298</v>
      </c>
      <c r="L32" s="75">
        <v>69320.48159246575</v>
      </c>
      <c r="M32" s="350">
        <v>71290.0055053642</v>
      </c>
      <c r="N32" s="75">
        <v>73694.58891680624</v>
      </c>
      <c r="O32" s="350">
        <v>76476.30756442228</v>
      </c>
      <c r="P32" s="75">
        <v>80203.53740458016</v>
      </c>
      <c r="Q32" s="350">
        <v>79022.46282121376</v>
      </c>
      <c r="R32" s="75">
        <v>87122.7547528517</v>
      </c>
      <c r="S32" s="350">
        <v>90514.36086079355</v>
      </c>
      <c r="T32" s="75">
        <v>94413.59780753938</v>
      </c>
      <c r="U32" s="350">
        <v>90445.22259554808</v>
      </c>
      <c r="V32" s="75">
        <v>96691.8314783105</v>
      </c>
      <c r="W32" s="350">
        <v>99653.71604576122</v>
      </c>
      <c r="X32" s="75">
        <v>101641.43442259353</v>
      </c>
      <c r="Y32" s="350">
        <v>106701.12248247053</v>
      </c>
      <c r="Z32" s="75">
        <v>108473.8243591688</v>
      </c>
      <c r="AA32" s="350">
        <v>112858.4773546466</v>
      </c>
      <c r="AB32" s="585">
        <v>115842</v>
      </c>
    </row>
    <row r="33" spans="1:28" s="6" customFormat="1" ht="21.75" customHeight="1">
      <c r="A33" s="335" t="s">
        <v>62</v>
      </c>
      <c r="B33" s="75">
        <v>38932.755102040814</v>
      </c>
      <c r="C33" s="350">
        <v>42933.62944162436</v>
      </c>
      <c r="D33" s="75">
        <v>51896.67171717171</v>
      </c>
      <c r="E33" s="350">
        <v>54359.009950248765</v>
      </c>
      <c r="F33" s="75">
        <v>52731.76681614349</v>
      </c>
      <c r="G33" s="350">
        <v>62023.49576271187</v>
      </c>
      <c r="H33" s="75">
        <v>63544.28163265307</v>
      </c>
      <c r="I33" s="350">
        <v>66748.19841269842</v>
      </c>
      <c r="J33" s="75">
        <v>67171.1511627907</v>
      </c>
      <c r="K33" s="350">
        <v>70915.5231316726</v>
      </c>
      <c r="L33" s="75">
        <v>73162.5870307167</v>
      </c>
      <c r="M33" s="350">
        <v>77896.28762541806</v>
      </c>
      <c r="N33" s="75">
        <v>78496.64308681671</v>
      </c>
      <c r="O33" s="350">
        <v>94593.8506097561</v>
      </c>
      <c r="P33" s="75">
        <v>104004.95522388059</v>
      </c>
      <c r="Q33" s="350">
        <v>104843.05917159763</v>
      </c>
      <c r="R33" s="75">
        <v>110408.96275071634</v>
      </c>
      <c r="S33" s="350">
        <v>116272.86516853931</v>
      </c>
      <c r="T33" s="75">
        <v>108497.98407775674</v>
      </c>
      <c r="U33" s="350">
        <v>96428.64019851114</v>
      </c>
      <c r="V33" s="75">
        <v>87671.06526806529</v>
      </c>
      <c r="W33" s="350">
        <v>66467.57634408602</v>
      </c>
      <c r="X33" s="75">
        <v>69562.96449704141</v>
      </c>
      <c r="Y33" s="350">
        <v>65692.26545454546</v>
      </c>
      <c r="Z33" s="75">
        <v>60066.554098360655</v>
      </c>
      <c r="AA33" s="350">
        <v>60379.981161695454</v>
      </c>
      <c r="AB33" s="585">
        <v>61926</v>
      </c>
    </row>
    <row r="34" spans="1:28" s="6" customFormat="1" ht="21.75" customHeight="1" thickBot="1">
      <c r="A34" s="341" t="s">
        <v>45</v>
      </c>
      <c r="B34" s="76">
        <v>2505.011925904877</v>
      </c>
      <c r="C34" s="351">
        <v>2690.2215010141995</v>
      </c>
      <c r="D34" s="76">
        <v>2847.3328549932558</v>
      </c>
      <c r="E34" s="351">
        <v>2951.663260007553</v>
      </c>
      <c r="F34" s="76">
        <v>3139.3206536328703</v>
      </c>
      <c r="G34" s="351">
        <v>3327.094549134968</v>
      </c>
      <c r="H34" s="76">
        <v>3501.4193252407213</v>
      </c>
      <c r="I34" s="351">
        <v>3708.76741227352</v>
      </c>
      <c r="J34" s="76">
        <v>3930.3974924963104</v>
      </c>
      <c r="K34" s="351">
        <v>3969.2235719185187</v>
      </c>
      <c r="L34" s="76">
        <v>4245.340915551271</v>
      </c>
      <c r="M34" s="351">
        <v>4403.990913676928</v>
      </c>
      <c r="N34" s="76">
        <v>4439.036495406101</v>
      </c>
      <c r="O34" s="351">
        <v>4663.61861326423</v>
      </c>
      <c r="P34" s="76">
        <v>4766.203006383111</v>
      </c>
      <c r="Q34" s="351">
        <v>4826.507343776729</v>
      </c>
      <c r="R34" s="76">
        <v>4991.264828022027</v>
      </c>
      <c r="S34" s="351">
        <v>5126.333633842952</v>
      </c>
      <c r="T34" s="76">
        <v>5212.178271668609</v>
      </c>
      <c r="U34" s="351">
        <v>5146.631068806334</v>
      </c>
      <c r="V34" s="76">
        <v>5316.90401524212</v>
      </c>
      <c r="W34" s="351">
        <v>5339.864926201164</v>
      </c>
      <c r="X34" s="76">
        <v>5374.406685328118</v>
      </c>
      <c r="Y34" s="351">
        <v>5476.22292712731</v>
      </c>
      <c r="Z34" s="76">
        <v>5527.607963446769</v>
      </c>
      <c r="AA34" s="351">
        <v>5535.582876901492</v>
      </c>
      <c r="AB34" s="586">
        <v>5539</v>
      </c>
    </row>
    <row r="35" spans="1:28" s="6" customFormat="1" ht="21.75" customHeight="1">
      <c r="A35" s="162" t="s">
        <v>169</v>
      </c>
      <c r="B35" s="162"/>
      <c r="C35" s="162"/>
      <c r="D35" s="162"/>
      <c r="E35" s="162"/>
      <c r="F35" s="162"/>
      <c r="G35" s="162"/>
      <c r="H35" s="162"/>
      <c r="I35" s="162"/>
      <c r="J35" s="162"/>
      <c r="K35" s="162"/>
      <c r="L35" s="162"/>
      <c r="M35" s="628"/>
      <c r="N35" s="628"/>
      <c r="O35" s="628"/>
      <c r="P35" s="628"/>
      <c r="Q35" s="628"/>
      <c r="R35" s="628"/>
      <c r="S35" s="628"/>
      <c r="T35" s="628"/>
      <c r="U35" s="628"/>
      <c r="V35" s="628"/>
      <c r="W35" s="628"/>
      <c r="X35" s="628"/>
      <c r="Y35" s="628"/>
      <c r="Z35" s="156"/>
      <c r="AA35" s="75"/>
      <c r="AB35" s="75"/>
    </row>
    <row r="36" spans="1:14" s="6" customFormat="1" ht="16.5" customHeight="1">
      <c r="A36" s="161" t="s">
        <v>65</v>
      </c>
      <c r="B36" s="161"/>
      <c r="C36" s="161"/>
      <c r="D36" s="161"/>
      <c r="E36" s="161"/>
      <c r="F36" s="161"/>
      <c r="G36" s="161"/>
      <c r="H36" s="161"/>
      <c r="I36" s="161"/>
      <c r="J36" s="161"/>
      <c r="K36" s="161"/>
      <c r="L36" s="161"/>
      <c r="M36" s="55"/>
      <c r="N36" s="55"/>
    </row>
    <row r="37" s="6" customFormat="1" ht="15"/>
    <row r="38" spans="2:28" s="6" customFormat="1" ht="1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row>
    <row r="39" spans="2:28" s="6" customFormat="1" ht="15">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row>
    <row r="40" spans="2:28" ht="15.7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row>
    <row r="41" spans="2:28" ht="15.7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row r="42" spans="2:28" ht="15.7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row>
    <row r="43" spans="2:28" ht="15.75">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row>
    <row r="44" spans="2:28" ht="15.7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row>
    <row r="45" spans="2:28" ht="15.7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2:28" ht="15.7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row>
    <row r="47" spans="2:28" ht="15.7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row>
    <row r="48" spans="2:28" ht="15.75">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row>
    <row r="49" spans="2:28" ht="15.7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row>
    <row r="50" spans="2:28" ht="15.7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row>
    <row r="51" spans="2:28" ht="15.7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row>
    <row r="52" spans="2:28" ht="15.7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row>
    <row r="53" spans="2:28" ht="15.7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row>
    <row r="54" spans="2:28" ht="15.7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2:28" ht="15.75">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row>
    <row r="56" spans="2:28" ht="15.75">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row>
    <row r="57" spans="2:28" ht="15.7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row>
    <row r="58" spans="2:28" ht="15.7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row>
    <row r="59" spans="2:28" ht="15.75">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2:28" ht="15.7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2:28" ht="15.7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row>
    <row r="62" spans="2:28" ht="15.7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row>
    <row r="63" spans="2:28" ht="15.75">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2:28" ht="15.7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row>
    <row r="65" spans="2:28" ht="15.7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row r="66" spans="2:28" ht="15.7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row>
    <row r="67" spans="2:28" ht="15.7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row>
    <row r="68" spans="2:28" ht="15.7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2:28" ht="15.75">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row>
    <row r="70" spans="2:28" ht="15.7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2:28" ht="15.75">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row>
    <row r="72" spans="2:28" ht="15.75">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row>
    <row r="73" spans="2:28" ht="15.75">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row>
    <row r="74" spans="2:28" ht="15.75">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2:28" ht="15.7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row r="76" spans="2:28" ht="15.7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2:28" ht="15.7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2:28" ht="15.7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2:28" ht="15.7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row>
    <row r="80" spans="2:28" ht="15.75">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row>
    <row r="81" spans="2:28" ht="15.75">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row>
    <row r="82" spans="2:28" ht="15.75">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row>
    <row r="83" spans="2:28" ht="15.75">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row>
    <row r="84" spans="2:28" ht="15.75">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row>
    <row r="85" spans="2:28" ht="15.75">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row>
    <row r="86" spans="2:28" ht="15.75">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row>
    <row r="87" spans="2:28" ht="15.7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row r="88" spans="2:28" ht="15.75">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row>
    <row r="89" spans="2:28" ht="15.75">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row>
    <row r="90" spans="2:28" ht="15.75">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2:28" ht="15.75">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row r="92" spans="2:28" ht="15.75">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2:28" ht="15.75">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row>
    <row r="94" spans="2:28" ht="15.75">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row>
    <row r="95" spans="2:28" ht="15.75">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row>
    <row r="96" spans="2:28" ht="15.75">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row>
    <row r="97" spans="2:28" ht="15.75">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row>
    <row r="98" spans="2:28" ht="15.75">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row>
    <row r="99" spans="2:28" ht="15.75">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row>
    <row r="100" spans="2:28" ht="15.75">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row>
    <row r="101" spans="2:28" ht="15.75">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row>
    <row r="102" spans="2:28" ht="15.7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row>
    <row r="103" spans="2:28" ht="15.75">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row>
    <row r="104" spans="2:28" ht="15.75">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2:28" ht="15.75">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row>
    <row r="106" spans="2:28" ht="15.7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row>
    <row r="107" spans="2:28" ht="15.7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row>
    <row r="108" spans="2:28" ht="15.7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2:28" ht="15.75">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row r="110" spans="2:28" ht="15.75">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row>
    <row r="111" spans="2:28" ht="15.75">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row>
    <row r="112" spans="2:28" ht="15.7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row>
    <row r="113" spans="2:28" ht="15.75">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row>
    <row r="114" spans="2:28" ht="15.7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row>
    <row r="115" spans="2:28" ht="15.75">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row>
    <row r="116" spans="2:28" ht="15.75">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row>
    <row r="117" spans="2:28" ht="15.75">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row>
    <row r="118" spans="2:28" ht="15.75">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row>
    <row r="119" spans="2:28" ht="15.75">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row r="120" spans="2:28" ht="15.75">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2:28" ht="15.75">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row>
    <row r="122" spans="2:28" ht="15.75">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row>
    <row r="123" spans="2:28" ht="15.75">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row>
    <row r="124" spans="2:28" ht="15.75">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row>
    <row r="125" spans="2:28" ht="15.75">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row>
    <row r="126" spans="2:28" ht="15.75">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2:28" ht="15.75">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row>
    <row r="128" spans="2:28" ht="15.75">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2:28" ht="15.75">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row>
    <row r="130" spans="2:28" ht="15.75">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row r="131" spans="2:28" ht="15.75">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row>
    <row r="132" spans="2:28" ht="15.75">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row>
    <row r="133" spans="2:28" ht="15.75">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row>
    <row r="134" spans="2:28" ht="15.75">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2:28" ht="15.75">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2:28" ht="15.75">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2:28" ht="15.75">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row>
    <row r="138" spans="2:28" ht="15.75">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row r="139" spans="2:28" ht="15.75">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row>
    <row r="140" spans="2:28" ht="15.75">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row>
    <row r="141" spans="2:28" ht="15.75">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row>
    <row r="142" spans="2:28" ht="15.75">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row>
    <row r="143" spans="2:28" ht="15.75">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row>
    <row r="144" spans="2:28" ht="15.75">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row>
    <row r="145" spans="2:28" ht="15.75">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row>
    <row r="146" spans="2:28" ht="15.75">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row>
    <row r="147" spans="2:28" ht="15.75">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row>
    <row r="148" spans="2:28" ht="15.75">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row>
    <row r="149" spans="2:28" ht="15.75">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row>
    <row r="150" spans="2:28" ht="15.75">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row>
    <row r="151" spans="2:28" ht="15.75">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row>
    <row r="152" spans="2:28" ht="15.75">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2:28" ht="15.75">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2:28" ht="15.75">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2:28" ht="15.75">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2:28" ht="15.75">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2:28" ht="15.75">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2:28" ht="15.75">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2:28" ht="15.75">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2:28" ht="15.75">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2:28" ht="15.75">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2:28" ht="15.75">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2:28" ht="15.75">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2:28" ht="15.75">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2:28" ht="15.75">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2:28" ht="15.75">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2:28" ht="15.75">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2:28" ht="15.75">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2:28" ht="15.75">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2:28" ht="15.75">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2:28" ht="15.75">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2:28" ht="15.75">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2:28" ht="15.75">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2:28" ht="15.75">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2:28" ht="15.75">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2:28" ht="15.75">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2:28" ht="15.75">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2:28" ht="15.75">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2:28" ht="15.75">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2:28" ht="15.75">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2:28" ht="15.75">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2:28" ht="15.75">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2:28" ht="15.75">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2:28" ht="15.75">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2:28" ht="15.75">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2:28" ht="15.75">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2:28" ht="15.75">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2:28" ht="15.75">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2:28" ht="15.75">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2:28" ht="15.75">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2:28" ht="15.75">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2:28" ht="15.75">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2:28" ht="15.75">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2:28" ht="15.75">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2:28" ht="15.75">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2:28" ht="15.75">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row r="197" spans="2:28" ht="15.75">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row>
    <row r="198" spans="2:28" ht="15.75">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row>
    <row r="199" spans="2:28" ht="15.75">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row>
    <row r="200" spans="2:28" ht="15.75">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row>
    <row r="201" spans="2:28" ht="15.75">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row>
    <row r="202" spans="2:28" ht="15.75">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row>
    <row r="203" spans="2:28" ht="15.75">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row>
    <row r="204" spans="2:28" ht="15.75">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row>
    <row r="205" spans="2:28" ht="15.75">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row>
    <row r="206" spans="2:28" ht="15.75">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row>
    <row r="207" spans="2:28" ht="15.75">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row>
    <row r="208" spans="2:28" ht="15.75">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row>
    <row r="209" spans="2:28" ht="15.75">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row>
    <row r="210" spans="2:28" ht="15.7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row>
    <row r="211" spans="2:28" ht="15.75">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row>
    <row r="212" spans="2:28" ht="15.75">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row>
    <row r="213" spans="2:28" ht="15.75">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row>
    <row r="214" spans="2:28" ht="15.75">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row>
    <row r="215" spans="2:28" ht="15.75">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row>
    <row r="216" spans="2:28" ht="15.75">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row>
    <row r="217" spans="2:28" ht="15.75">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row>
    <row r="218" spans="2:28" ht="15.75">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row>
    <row r="219" spans="2:28" ht="15.75">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row>
    <row r="220" spans="2:28" ht="15.75">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row>
    <row r="221" spans="2:28" ht="15.75">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row>
    <row r="222" spans="2:28" ht="15.75">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row>
    <row r="223" spans="2:28" ht="15.75">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row>
    <row r="224" spans="2:28" ht="15.75">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row>
    <row r="225" spans="2:28" ht="15.75">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row>
    <row r="226" spans="2:28" ht="15.75">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row>
    <row r="227" spans="2:28" ht="15.7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row>
    <row r="228" spans="2:28" ht="15.7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row>
    <row r="229" spans="2:28" ht="15.75">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row>
    <row r="230" spans="2:28" ht="15.7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row>
    <row r="231" spans="2:28" ht="15.7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row>
    <row r="232" spans="2:28" ht="15.75">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row>
    <row r="233" spans="2:28" ht="15.7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row>
    <row r="234" spans="2:28" ht="15.75">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row>
    <row r="235" spans="2:28" ht="15.75">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row>
    <row r="236" spans="2:28" ht="15.7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row>
    <row r="237" spans="2:28" ht="15.7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row>
    <row r="238" spans="2:28" ht="15.75">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row>
    <row r="239" spans="2:28" ht="15.75">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row>
    <row r="240" spans="2:28" ht="15.75">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row>
    <row r="241" spans="2:28" ht="15.75">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row>
    <row r="242" spans="2:28" ht="15.75">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row>
    <row r="243" spans="2:28" ht="15.75">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row>
    <row r="244" spans="2:28" ht="15.75">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row>
    <row r="245" spans="2:28" ht="15.75">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row>
    <row r="246" spans="2:28" ht="15.75">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row>
    <row r="247" spans="2:28" ht="15.75">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row>
    <row r="248" spans="2:28" ht="15.75">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row>
    <row r="249" spans="2:28" ht="15.75">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row>
    <row r="250" spans="2:28" ht="15.75">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row>
    <row r="251" spans="2:28" ht="15.75">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row>
    <row r="252" spans="2:28" ht="15.75">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row>
    <row r="253" spans="2:28" ht="15.75">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row>
    <row r="254" spans="2:28" ht="15.75">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row>
    <row r="255" spans="2:28" ht="15.75">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row>
    <row r="256" spans="2:28" ht="15.75">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row>
    <row r="257" spans="2:28" ht="15.75">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row>
    <row r="258" spans="2:28" ht="15.75">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row>
    <row r="259" spans="2:28" ht="15.75">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row>
    <row r="260" spans="2:28" ht="15.75">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row>
    <row r="261" spans="2:28" ht="15.75">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row>
    <row r="262" spans="2:28" ht="15.75">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row>
    <row r="263" spans="2:28" ht="15.75">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row>
    <row r="264" spans="2:28" ht="15.75">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row>
    <row r="265" spans="2:28" ht="15.75">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row>
    <row r="266" spans="2:28" ht="15.75">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row>
    <row r="267" spans="2:28" ht="15.75">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row>
    <row r="268" spans="2:28" ht="15.75">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row>
    <row r="269" spans="2:28" ht="15.75">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row>
    <row r="270" spans="2:28" ht="15.75">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row>
    <row r="271" spans="2:28" ht="15.75">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row>
    <row r="272" spans="2:28" ht="15.75">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row>
    <row r="273" spans="2:28" ht="15.75">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row>
  </sheetData>
  <sheetProtection/>
  <mergeCells count="1">
    <mergeCell ref="M35:Y35"/>
  </mergeCells>
  <hyperlinks>
    <hyperlink ref="A1" location="content!A1" display="Content"/>
  </hyperlinks>
  <printOptions horizontalCentered="1"/>
  <pageMargins left="0.35433070866141736" right="0.31496062992125984" top="0.3937007874015748" bottom="0.2362204724409449" header="0.2362204724409449" footer="0.03937007874015748"/>
  <pageSetup fitToHeight="1" fitToWidth="1" orientation="landscape" paperSize="9" scale="40" r:id="rId2"/>
  <headerFooter alignWithMargins="0">
    <oddHeader>&amp;C46</oddHeader>
    <oddFooter>&amp;R&amp;D
&amp;F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1" sqref="A1"/>
    </sheetView>
  </sheetViews>
  <sheetFormatPr defaultColWidth="9.00390625" defaultRowHeight="15.75"/>
  <cols>
    <col min="1" max="1" width="28.375" style="420" customWidth="1"/>
    <col min="2" max="2" width="108.25390625" style="98" customWidth="1"/>
    <col min="3" max="3" width="9.00390625" style="98" customWidth="1"/>
    <col min="4" max="4" width="79.875" style="98" customWidth="1"/>
    <col min="5" max="16384" width="9.00390625" style="98" customWidth="1"/>
  </cols>
  <sheetData>
    <row r="1" spans="1:4" ht="30" customHeight="1">
      <c r="A1" s="413"/>
      <c r="B1" s="396" t="s">
        <v>158</v>
      </c>
      <c r="C1"/>
      <c r="D1"/>
    </row>
    <row r="2" spans="1:4" ht="22.5" customHeight="1" thickBot="1">
      <c r="A2" s="414"/>
      <c r="B2" s="397" t="s">
        <v>133</v>
      </c>
      <c r="C2"/>
      <c r="D2"/>
    </row>
    <row r="3" spans="1:4" ht="63.75" customHeight="1">
      <c r="A3" s="415" t="s">
        <v>187</v>
      </c>
      <c r="B3" s="553" t="s">
        <v>250</v>
      </c>
      <c r="C3"/>
      <c r="D3" s="394"/>
    </row>
    <row r="4" spans="1:2" ht="15">
      <c r="A4" s="416"/>
      <c r="B4" s="398" t="s">
        <v>155</v>
      </c>
    </row>
    <row r="5" spans="1:2" ht="15">
      <c r="A5" s="416"/>
      <c r="B5" s="398" t="s">
        <v>210</v>
      </c>
    </row>
    <row r="6" spans="1:2" ht="15">
      <c r="A6" s="416"/>
      <c r="B6" s="398" t="s">
        <v>212</v>
      </c>
    </row>
    <row r="7" spans="1:2" ht="15">
      <c r="A7" s="416"/>
      <c r="B7" s="398" t="s">
        <v>144</v>
      </c>
    </row>
    <row r="8" spans="1:2" ht="15">
      <c r="A8" s="416"/>
      <c r="B8" s="398" t="s">
        <v>211</v>
      </c>
    </row>
    <row r="9" spans="1:4" s="406" customFormat="1" ht="22.5" customHeight="1">
      <c r="A9" s="416"/>
      <c r="B9" s="412" t="s">
        <v>190</v>
      </c>
      <c r="C9" s="407"/>
      <c r="D9" s="409"/>
    </row>
    <row r="10" spans="1:4" s="406" customFormat="1" ht="22.5" customHeight="1">
      <c r="A10" s="416"/>
      <c r="B10" s="398" t="s">
        <v>191</v>
      </c>
      <c r="C10" s="407"/>
      <c r="D10" s="408"/>
    </row>
    <row r="11" spans="1:4" ht="30">
      <c r="A11" s="416"/>
      <c r="B11" s="398" t="s">
        <v>147</v>
      </c>
      <c r="C11"/>
      <c r="D11"/>
    </row>
    <row r="12" spans="1:4" ht="27.75" customHeight="1">
      <c r="A12" s="416"/>
      <c r="B12" s="398" t="s">
        <v>148</v>
      </c>
      <c r="C12"/>
      <c r="D12"/>
    </row>
    <row r="13" spans="1:4" ht="30.75" customHeight="1">
      <c r="A13" s="416"/>
      <c r="B13" s="398" t="s">
        <v>149</v>
      </c>
      <c r="C13"/>
      <c r="D13"/>
    </row>
    <row r="14" spans="1:2" ht="30">
      <c r="A14" s="416"/>
      <c r="B14" s="398" t="s">
        <v>151</v>
      </c>
    </row>
    <row r="15" spans="1:2" ht="15">
      <c r="A15" s="416"/>
      <c r="B15" s="404" t="s">
        <v>213</v>
      </c>
    </row>
    <row r="16" spans="1:2" ht="15">
      <c r="A16" s="416"/>
      <c r="B16" s="404" t="s">
        <v>214</v>
      </c>
    </row>
    <row r="17" spans="1:2" ht="15">
      <c r="A17" s="416"/>
      <c r="B17" s="404" t="s">
        <v>215</v>
      </c>
    </row>
    <row r="18" spans="1:2" ht="15">
      <c r="A18" s="416"/>
      <c r="B18" s="404" t="s">
        <v>216</v>
      </c>
    </row>
    <row r="19" spans="1:2" ht="15">
      <c r="A19" s="416"/>
      <c r="B19" s="405" t="s">
        <v>217</v>
      </c>
    </row>
    <row r="20" spans="1:4" ht="30.75" customHeight="1">
      <c r="A20" s="416"/>
      <c r="B20" s="399" t="s">
        <v>208</v>
      </c>
      <c r="C20"/>
      <c r="D20"/>
    </row>
    <row r="21" spans="1:4" ht="30">
      <c r="A21" s="416"/>
      <c r="B21" s="400" t="s">
        <v>192</v>
      </c>
      <c r="C21"/>
      <c r="D21"/>
    </row>
    <row r="22" spans="1:4" s="406" customFormat="1" ht="22.5" customHeight="1">
      <c r="A22" s="416"/>
      <c r="B22" s="401" t="s">
        <v>196</v>
      </c>
      <c r="C22" s="407"/>
      <c r="D22" s="407"/>
    </row>
    <row r="23" spans="1:4" ht="30">
      <c r="A23" s="416"/>
      <c r="B23" s="398" t="s">
        <v>153</v>
      </c>
      <c r="C23"/>
      <c r="D23"/>
    </row>
    <row r="24" spans="1:4" ht="30">
      <c r="A24" s="416"/>
      <c r="B24" s="398" t="s">
        <v>193</v>
      </c>
      <c r="C24"/>
      <c r="D24"/>
    </row>
    <row r="25" spans="1:4" s="406" customFormat="1" ht="22.5" customHeight="1">
      <c r="A25" s="416"/>
      <c r="B25" s="402" t="s">
        <v>197</v>
      </c>
      <c r="C25" s="407"/>
      <c r="D25" s="407"/>
    </row>
    <row r="26" spans="1:4" s="406" customFormat="1" ht="22.5" customHeight="1">
      <c r="A26" s="416"/>
      <c r="B26" s="398" t="s">
        <v>156</v>
      </c>
      <c r="C26" s="407"/>
      <c r="D26" s="407"/>
    </row>
    <row r="27" spans="1:4" s="406" customFormat="1" ht="22.5" customHeight="1">
      <c r="A27" s="416"/>
      <c r="B27" s="402" t="s">
        <v>198</v>
      </c>
      <c r="C27" s="407"/>
      <c r="D27" s="407"/>
    </row>
    <row r="28" spans="1:2" ht="30">
      <c r="A28" s="416"/>
      <c r="B28" s="398" t="s">
        <v>157</v>
      </c>
    </row>
    <row r="29" spans="1:2" s="406" customFormat="1" ht="22.5" customHeight="1">
      <c r="A29" s="416"/>
      <c r="B29" s="398" t="s">
        <v>154</v>
      </c>
    </row>
    <row r="30" spans="1:2" s="406" customFormat="1" ht="22.5" customHeight="1">
      <c r="A30" s="416"/>
      <c r="B30" s="401" t="s">
        <v>199</v>
      </c>
    </row>
    <row r="31" spans="1:2" s="406" customFormat="1" ht="22.5" customHeight="1">
      <c r="A31" s="416"/>
      <c r="B31" s="402" t="s">
        <v>200</v>
      </c>
    </row>
    <row r="32" spans="1:2" ht="60">
      <c r="A32" s="416"/>
      <c r="B32" s="402" t="s">
        <v>201</v>
      </c>
    </row>
    <row r="33" spans="1:2" ht="30">
      <c r="A33" s="416"/>
      <c r="B33" s="402" t="s">
        <v>202</v>
      </c>
    </row>
    <row r="34" spans="1:2" s="406" customFormat="1" ht="22.5" customHeight="1">
      <c r="A34" s="416"/>
      <c r="B34" s="398" t="s">
        <v>203</v>
      </c>
    </row>
    <row r="35" spans="1:2" ht="55.5" customHeight="1">
      <c r="A35" s="416"/>
      <c r="B35" s="398" t="s">
        <v>194</v>
      </c>
    </row>
    <row r="36" spans="1:2" s="182" customFormat="1" ht="45">
      <c r="A36" s="416"/>
      <c r="B36" s="402" t="s">
        <v>204</v>
      </c>
    </row>
    <row r="37" spans="1:2" ht="30">
      <c r="A37" s="416"/>
      <c r="B37" s="398" t="s">
        <v>150</v>
      </c>
    </row>
    <row r="38" spans="1:2" ht="45">
      <c r="A38" s="416"/>
      <c r="B38" s="400" t="s">
        <v>152</v>
      </c>
    </row>
    <row r="39" spans="1:2" ht="15">
      <c r="A39" s="416"/>
      <c r="B39" s="402" t="s">
        <v>205</v>
      </c>
    </row>
    <row r="40" spans="1:2" ht="30">
      <c r="A40" s="416"/>
      <c r="B40" s="402" t="s">
        <v>206</v>
      </c>
    </row>
    <row r="41" spans="1:2" s="406" customFormat="1" ht="22.5" customHeight="1">
      <c r="A41" s="416"/>
      <c r="B41" s="402" t="s">
        <v>207</v>
      </c>
    </row>
    <row r="42" spans="1:2" s="406" customFormat="1" ht="22.5" customHeight="1">
      <c r="A42" s="416"/>
      <c r="B42" s="403" t="s">
        <v>195</v>
      </c>
    </row>
    <row r="43" spans="1:2" s="406" customFormat="1" ht="22.5" customHeight="1">
      <c r="A43" s="417" t="s">
        <v>134</v>
      </c>
      <c r="B43" s="411" t="s">
        <v>182</v>
      </c>
    </row>
    <row r="44" spans="1:2" s="406" customFormat="1" ht="22.5" customHeight="1" thickBot="1">
      <c r="A44" s="418" t="s">
        <v>135</v>
      </c>
      <c r="B44" s="410" t="s">
        <v>186</v>
      </c>
    </row>
    <row r="45" spans="1:2" ht="15.75">
      <c r="A45" s="419"/>
      <c r="B45" s="395"/>
    </row>
  </sheetData>
  <sheetProtection/>
  <printOptions/>
  <pageMargins left="0.45" right="0.45" top="0.25" bottom="0.5" header="0.3" footer="0.3"/>
  <pageSetup fitToHeight="1" fitToWidth="1" orientation="portrait" paperSize="9" scale="64"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C31"/>
  <sheetViews>
    <sheetView zoomScalePageLayoutView="0" workbookViewId="0" topLeftCell="A1">
      <pane xSplit="2" ySplit="4" topLeftCell="R5" activePane="bottomRight" state="frozen"/>
      <selection pane="topLeft" activeCell="A1" sqref="A1"/>
      <selection pane="topRight" activeCell="C1" sqref="C1"/>
      <selection pane="bottomLeft" activeCell="A4" sqref="A4"/>
      <selection pane="bottomRight" activeCell="A2" sqref="A2"/>
    </sheetView>
  </sheetViews>
  <sheetFormatPr defaultColWidth="9.00390625" defaultRowHeight="15.75"/>
  <cols>
    <col min="1" max="1" width="43.375" style="1" customWidth="1"/>
    <col min="2" max="2" width="8.75390625" style="1" customWidth="1"/>
    <col min="3" max="3" width="9.375" style="1" customWidth="1"/>
    <col min="4" max="4" width="9.00390625" style="1" customWidth="1"/>
    <col min="5" max="5" width="9.375" style="1" customWidth="1"/>
    <col min="6" max="6" width="9.00390625" style="1" customWidth="1"/>
    <col min="7" max="7" width="9.375" style="1" customWidth="1"/>
    <col min="8" max="8" width="9.00390625" style="1" customWidth="1"/>
    <col min="9" max="9" width="9.375" style="1" customWidth="1"/>
    <col min="10" max="10" width="9.00390625" style="1" customWidth="1"/>
    <col min="11" max="11" width="9.375" style="1" customWidth="1"/>
    <col min="12" max="12" width="9.00390625" style="1" customWidth="1"/>
    <col min="13" max="13" width="9.375" style="1" customWidth="1"/>
    <col min="14" max="14" width="9.00390625" style="1" customWidth="1"/>
    <col min="15" max="15" width="9.375" style="1" customWidth="1"/>
    <col min="16" max="16" width="9.00390625" style="1" customWidth="1"/>
    <col min="17" max="17" width="9.375" style="1" customWidth="1"/>
    <col min="18" max="18" width="9.00390625" style="1" customWidth="1"/>
    <col min="19" max="19" width="9.375" style="1" customWidth="1"/>
    <col min="20" max="20" width="9.00390625" style="1" customWidth="1"/>
    <col min="21" max="21" width="9.375" style="1" customWidth="1"/>
    <col min="22" max="22" width="9.00390625" style="1" customWidth="1"/>
    <col min="23" max="23" width="9.375" style="1" customWidth="1"/>
    <col min="24" max="24" width="9.00390625" style="1" customWidth="1"/>
    <col min="25" max="25" width="9.375" style="1" customWidth="1"/>
    <col min="26" max="26" width="9.00390625" style="1" customWidth="1"/>
    <col min="27" max="29" width="9.375" style="1" customWidth="1"/>
    <col min="30" max="16384" width="9.00390625" style="1" customWidth="1"/>
  </cols>
  <sheetData>
    <row r="1" spans="1:22" ht="15.75">
      <c r="A1" s="46" t="s">
        <v>223</v>
      </c>
      <c r="S1" s="361"/>
      <c r="T1" s="361"/>
      <c r="U1" s="361"/>
      <c r="V1" s="361"/>
    </row>
    <row r="2" spans="1:29" ht="27" customHeight="1">
      <c r="A2" s="230" t="s">
        <v>235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1:27" ht="18" customHeight="1" thickBot="1">
      <c r="A3" s="91"/>
      <c r="B3" s="99"/>
      <c r="C3" s="99"/>
      <c r="D3" s="99"/>
      <c r="E3" s="99"/>
      <c r="F3" s="99"/>
      <c r="G3" s="99"/>
      <c r="H3" s="99"/>
      <c r="I3" s="99"/>
      <c r="J3" s="99"/>
      <c r="K3" s="449"/>
      <c r="L3" s="449"/>
      <c r="M3" s="449"/>
      <c r="N3" s="449"/>
      <c r="O3" s="449"/>
      <c r="P3" s="449"/>
      <c r="Q3" s="449"/>
      <c r="R3" s="449"/>
      <c r="S3" s="449"/>
      <c r="T3" s="449"/>
      <c r="U3" s="449"/>
      <c r="V3" s="449"/>
      <c r="W3" s="449"/>
      <c r="X3" s="449"/>
      <c r="Y3" s="449"/>
      <c r="Z3" s="449"/>
      <c r="AA3" s="449"/>
    </row>
    <row r="4" spans="1:29" ht="16.5" thickBot="1">
      <c r="A4" s="392" t="s">
        <v>19</v>
      </c>
      <c r="B4" s="393" t="s">
        <v>20</v>
      </c>
      <c r="C4" s="217">
        <v>1990</v>
      </c>
      <c r="D4" s="393">
        <v>1991</v>
      </c>
      <c r="E4" s="217">
        <v>1992</v>
      </c>
      <c r="F4" s="393">
        <v>1993</v>
      </c>
      <c r="G4" s="217">
        <v>1994</v>
      </c>
      <c r="H4" s="393">
        <v>1995</v>
      </c>
      <c r="I4" s="217">
        <v>1996</v>
      </c>
      <c r="J4" s="393">
        <v>1997</v>
      </c>
      <c r="K4" s="217">
        <v>1998</v>
      </c>
      <c r="L4" s="393">
        <v>1999</v>
      </c>
      <c r="M4" s="217">
        <v>2000</v>
      </c>
      <c r="N4" s="393">
        <v>2001</v>
      </c>
      <c r="O4" s="217">
        <v>2002</v>
      </c>
      <c r="P4" s="393">
        <v>2003</v>
      </c>
      <c r="Q4" s="217">
        <v>2004</v>
      </c>
      <c r="R4" s="393">
        <v>2005</v>
      </c>
      <c r="S4" s="217">
        <v>2006</v>
      </c>
      <c r="T4" s="393">
        <v>2007</v>
      </c>
      <c r="U4" s="217">
        <v>2008</v>
      </c>
      <c r="V4" s="393">
        <v>2009</v>
      </c>
      <c r="W4" s="217">
        <v>2010</v>
      </c>
      <c r="X4" s="393">
        <v>2011</v>
      </c>
      <c r="Y4" s="217">
        <v>2012</v>
      </c>
      <c r="Z4" s="393">
        <v>2013</v>
      </c>
      <c r="AA4" s="452">
        <v>2014</v>
      </c>
      <c r="AB4" s="393">
        <v>2015</v>
      </c>
      <c r="AC4" s="587">
        <v>2016</v>
      </c>
    </row>
    <row r="5" spans="1:29" ht="27.75" customHeight="1">
      <c r="A5" s="189" t="s">
        <v>136</v>
      </c>
      <c r="B5" s="101" t="s">
        <v>137</v>
      </c>
      <c r="C5" s="196">
        <v>1058.775</v>
      </c>
      <c r="D5" s="112">
        <v>1070.128</v>
      </c>
      <c r="E5" s="196">
        <v>1084.401</v>
      </c>
      <c r="F5" s="112">
        <v>1097.305</v>
      </c>
      <c r="G5" s="196">
        <v>1112.846</v>
      </c>
      <c r="H5" s="112">
        <v>1122.457</v>
      </c>
      <c r="I5" s="196">
        <v>1133.996</v>
      </c>
      <c r="J5" s="112">
        <v>1148.284</v>
      </c>
      <c r="K5" s="196">
        <v>1160.421</v>
      </c>
      <c r="L5" s="112">
        <v>1175.267</v>
      </c>
      <c r="M5" s="196">
        <v>1186.873</v>
      </c>
      <c r="N5" s="112">
        <v>1196.287</v>
      </c>
      <c r="O5" s="196">
        <v>1204.621</v>
      </c>
      <c r="P5" s="112">
        <v>1213.37</v>
      </c>
      <c r="Q5" s="196">
        <v>1221.003</v>
      </c>
      <c r="R5" s="112">
        <v>1228.254</v>
      </c>
      <c r="S5" s="196">
        <v>1233.996</v>
      </c>
      <c r="T5" s="112">
        <v>1239.63</v>
      </c>
      <c r="U5" s="196">
        <v>1244.121</v>
      </c>
      <c r="V5" s="112">
        <v>1247.429</v>
      </c>
      <c r="W5" s="196">
        <v>1250.4</v>
      </c>
      <c r="X5" s="112">
        <v>1252.404</v>
      </c>
      <c r="Y5" s="196">
        <v>1255.882</v>
      </c>
      <c r="Z5" s="112">
        <v>1258.653</v>
      </c>
      <c r="AA5" s="196">
        <v>1260.934</v>
      </c>
      <c r="AB5" s="112">
        <v>1263</v>
      </c>
      <c r="AC5" s="588">
        <v>1263</v>
      </c>
    </row>
    <row r="6" spans="1:29" ht="27.75" customHeight="1">
      <c r="A6" s="190" t="s">
        <v>73</v>
      </c>
      <c r="B6" s="101" t="s">
        <v>10</v>
      </c>
      <c r="C6" s="197">
        <v>730.7685498359999</v>
      </c>
      <c r="D6" s="113">
        <v>742.021702628</v>
      </c>
      <c r="E6" s="197">
        <v>796.6335831480001</v>
      </c>
      <c r="F6" s="113">
        <v>808.0275013319999</v>
      </c>
      <c r="G6" s="197">
        <v>818.1539356040001</v>
      </c>
      <c r="H6" s="113">
        <v>871.46451123</v>
      </c>
      <c r="I6" s="197">
        <v>910.312576802</v>
      </c>
      <c r="J6" s="113">
        <v>943.68905976</v>
      </c>
      <c r="K6" s="197">
        <v>1007.7185396</v>
      </c>
      <c r="L6" s="113">
        <v>999.47799436</v>
      </c>
      <c r="M6" s="197">
        <v>1113.1117974600002</v>
      </c>
      <c r="N6" s="113">
        <v>1182.041698638</v>
      </c>
      <c r="O6" s="197">
        <v>1157.332890272</v>
      </c>
      <c r="P6" s="113">
        <v>1222.7915806759997</v>
      </c>
      <c r="Q6" s="197">
        <v>1255.756943356</v>
      </c>
      <c r="R6" s="113">
        <v>1293.160477036</v>
      </c>
      <c r="S6" s="197">
        <v>1376.7626644</v>
      </c>
      <c r="T6" s="113">
        <v>1381.7988579720002</v>
      </c>
      <c r="U6" s="197">
        <v>1404.3951163099998</v>
      </c>
      <c r="V6" s="113">
        <v>1346.896566304</v>
      </c>
      <c r="W6" s="197">
        <v>1430.665351078</v>
      </c>
      <c r="X6" s="113">
        <v>1426.853305106</v>
      </c>
      <c r="Y6" s="197">
        <v>1427.6444679760002</v>
      </c>
      <c r="Z6" s="113">
        <v>1454.8037015806365</v>
      </c>
      <c r="AA6" s="197">
        <v>1491.728655838006</v>
      </c>
      <c r="AB6" s="113">
        <v>1534.432091476</v>
      </c>
      <c r="AC6" s="588">
        <v>1555.3</v>
      </c>
    </row>
    <row r="7" spans="1:29" ht="27.75" customHeight="1">
      <c r="A7" s="191" t="s">
        <v>71</v>
      </c>
      <c r="B7" s="101" t="s">
        <v>18</v>
      </c>
      <c r="C7" s="198">
        <v>40.630605942556535</v>
      </c>
      <c r="D7" s="114">
        <v>38.017777866724494</v>
      </c>
      <c r="E7" s="198">
        <v>36.679082997397934</v>
      </c>
      <c r="F7" s="114">
        <v>34.4153040426951</v>
      </c>
      <c r="G7" s="198">
        <v>30.530655019045387</v>
      </c>
      <c r="H7" s="114">
        <v>32.95691649274736</v>
      </c>
      <c r="I7" s="198">
        <v>30.276603512416116</v>
      </c>
      <c r="J7" s="114">
        <v>31.406457105201103</v>
      </c>
      <c r="K7" s="198">
        <v>29.82390897753014</v>
      </c>
      <c r="L7" s="114">
        <v>22.067574094138262</v>
      </c>
      <c r="M7" s="198">
        <v>23.724981413110065</v>
      </c>
      <c r="N7" s="114">
        <v>23.76162861716997</v>
      </c>
      <c r="O7" s="198">
        <v>22.34223643880173</v>
      </c>
      <c r="P7" s="114">
        <v>21.79574029522356</v>
      </c>
      <c r="Q7" s="198">
        <v>21.952466447788474</v>
      </c>
      <c r="R7" s="114">
        <v>20.3084292243405</v>
      </c>
      <c r="S7" s="198">
        <v>18.493937014987523</v>
      </c>
      <c r="T7" s="114">
        <v>17.788098828851446</v>
      </c>
      <c r="U7" s="198">
        <v>18.760868593895147</v>
      </c>
      <c r="V7" s="114">
        <v>17.546589629263213</v>
      </c>
      <c r="W7" s="198">
        <v>16.888378068004744</v>
      </c>
      <c r="X7" s="114">
        <v>16.199393923598095</v>
      </c>
      <c r="Y7" s="198">
        <v>15.573990791364013</v>
      </c>
      <c r="Z7" s="114">
        <v>15.083875669426416</v>
      </c>
      <c r="AA7" s="198">
        <v>14.23487542502942</v>
      </c>
      <c r="AB7" s="114">
        <v>16.375093759561793</v>
      </c>
      <c r="AC7" s="588">
        <v>14.6</v>
      </c>
    </row>
    <row r="8" spans="1:29" ht="27.75" customHeight="1">
      <c r="A8" s="191" t="s">
        <v>74</v>
      </c>
      <c r="B8" s="101" t="s">
        <v>18</v>
      </c>
      <c r="C8" s="199" t="s">
        <v>185</v>
      </c>
      <c r="D8" s="116">
        <v>1.5399065537953893</v>
      </c>
      <c r="E8" s="448">
        <v>7.359876446549007</v>
      </c>
      <c r="F8" s="116">
        <v>1.4302583301817773</v>
      </c>
      <c r="G8" s="448">
        <v>1.2532289130391172</v>
      </c>
      <c r="H8" s="116">
        <v>6.515959076410649</v>
      </c>
      <c r="I8" s="448">
        <v>4.457790887797497</v>
      </c>
      <c r="J8" s="116">
        <v>3.666485975098155</v>
      </c>
      <c r="K8" s="448">
        <v>6.785018770513673</v>
      </c>
      <c r="L8" s="450">
        <v>-0.8177427442459195</v>
      </c>
      <c r="M8" s="448">
        <v>11.369315156634707</v>
      </c>
      <c r="N8" s="116">
        <v>6.19254070752735</v>
      </c>
      <c r="O8" s="451">
        <v>-2.0903499761870226</v>
      </c>
      <c r="P8" s="116">
        <v>5.655994999728686</v>
      </c>
      <c r="Q8" s="448">
        <v>2.695910178067784</v>
      </c>
      <c r="R8" s="116">
        <v>2.978564751554491</v>
      </c>
      <c r="S8" s="448">
        <v>6.4649507040008825</v>
      </c>
      <c r="T8" s="116">
        <v>0.36579969098704535</v>
      </c>
      <c r="U8" s="448">
        <v>1.635278405944196</v>
      </c>
      <c r="V8" s="450">
        <v>-4.094186125986765</v>
      </c>
      <c r="W8" s="448">
        <v>6.219392555426029</v>
      </c>
      <c r="X8" s="450">
        <v>-0.2664526661757427</v>
      </c>
      <c r="Y8" s="448">
        <v>0.05544808756225983</v>
      </c>
      <c r="Z8" s="116">
        <v>1.9023807547225324</v>
      </c>
      <c r="AA8" s="448">
        <v>2.538139971547415</v>
      </c>
      <c r="AB8" s="116">
        <v>2.862681190099181</v>
      </c>
      <c r="AC8" s="589">
        <v>1.4</v>
      </c>
    </row>
    <row r="9" spans="1:29" ht="27.75" customHeight="1">
      <c r="A9" s="191" t="s">
        <v>67</v>
      </c>
      <c r="B9" s="101" t="s">
        <v>10</v>
      </c>
      <c r="C9" s="196">
        <v>587.14773155628</v>
      </c>
      <c r="D9" s="112">
        <v>582.1568959899</v>
      </c>
      <c r="E9" s="196">
        <v>638.82054303168</v>
      </c>
      <c r="F9" s="112">
        <v>650.45680310736</v>
      </c>
      <c r="G9" s="196">
        <v>644.0840636453601</v>
      </c>
      <c r="H9" s="112">
        <v>684.0396548889802</v>
      </c>
      <c r="I9" s="196">
        <v>693.1166921337001</v>
      </c>
      <c r="J9" s="112">
        <v>724.5211946378998</v>
      </c>
      <c r="K9" s="196">
        <v>736.56488874978</v>
      </c>
      <c r="L9" s="112">
        <v>698.29921176426</v>
      </c>
      <c r="M9" s="196">
        <v>748.70740731912</v>
      </c>
      <c r="N9" s="112">
        <v>784.4236757282861</v>
      </c>
      <c r="O9" s="196">
        <v>765.049133124</v>
      </c>
      <c r="P9" s="112">
        <v>814.870459104</v>
      </c>
      <c r="Q9" s="196">
        <v>838.123534448</v>
      </c>
      <c r="R9" s="112">
        <v>846.0803877660001</v>
      </c>
      <c r="S9" s="196">
        <v>876.296365222</v>
      </c>
      <c r="T9" s="112">
        <v>857.5011941720002</v>
      </c>
      <c r="U9" s="196">
        <v>841.6295644659999</v>
      </c>
      <c r="V9" s="112">
        <v>808.5719590860001</v>
      </c>
      <c r="W9" s="196">
        <v>854.006548512</v>
      </c>
      <c r="X9" s="112">
        <v>863.0229809220001</v>
      </c>
      <c r="Y9" s="196">
        <v>854.4066539400001</v>
      </c>
      <c r="Z9" s="112">
        <v>870.5741808146364</v>
      </c>
      <c r="AA9" s="196">
        <v>891.930753916006</v>
      </c>
      <c r="AB9" s="112">
        <v>912.8567465044</v>
      </c>
      <c r="AC9" s="588">
        <v>951</v>
      </c>
    </row>
    <row r="10" spans="1:29" ht="27.75" customHeight="1">
      <c r="A10" s="191" t="s">
        <v>71</v>
      </c>
      <c r="B10" s="102" t="s">
        <v>18</v>
      </c>
      <c r="C10" s="198">
        <v>39.019839987669755</v>
      </c>
      <c r="D10" s="114">
        <v>35.0629199013147</v>
      </c>
      <c r="E10" s="198">
        <v>33.829963516488085</v>
      </c>
      <c r="F10" s="114">
        <v>31.683556223748845</v>
      </c>
      <c r="G10" s="198">
        <v>27.753683973486456</v>
      </c>
      <c r="H10" s="114">
        <v>30.260242588929007</v>
      </c>
      <c r="I10" s="198">
        <v>26.066753384156332</v>
      </c>
      <c r="J10" s="114">
        <v>26.547734992808763</v>
      </c>
      <c r="K10" s="198">
        <v>22.87412388105893</v>
      </c>
      <c r="L10" s="114">
        <v>14.800232519027928</v>
      </c>
      <c r="M10" s="198">
        <v>12.297310822203283</v>
      </c>
      <c r="N10" s="114">
        <v>11.678265974352326</v>
      </c>
      <c r="O10" s="198">
        <v>10.16370977408279</v>
      </c>
      <c r="P10" s="114">
        <v>10.864376881515595</v>
      </c>
      <c r="Q10" s="198">
        <v>10.725236674570903</v>
      </c>
      <c r="R10" s="114">
        <v>9.855597790202188</v>
      </c>
      <c r="S10" s="198">
        <v>9.327113890206972</v>
      </c>
      <c r="T10" s="114">
        <v>8.360121302025231</v>
      </c>
      <c r="U10" s="198">
        <v>5.415905188976825</v>
      </c>
      <c r="V10" s="114">
        <v>5.386054470207673</v>
      </c>
      <c r="W10" s="198">
        <v>5.8348615811931115</v>
      </c>
      <c r="X10" s="114">
        <v>5.361173326589828</v>
      </c>
      <c r="Y10" s="198">
        <v>4.8164114605420485</v>
      </c>
      <c r="Z10" s="114">
        <v>4.545659734931422</v>
      </c>
      <c r="AA10" s="198">
        <v>3.9185822269888195</v>
      </c>
      <c r="AB10" s="114">
        <v>4.129933874549974</v>
      </c>
      <c r="AC10" s="588">
        <v>3.3</v>
      </c>
    </row>
    <row r="11" spans="1:29" ht="27.75" customHeight="1">
      <c r="A11" s="191" t="s">
        <v>68</v>
      </c>
      <c r="B11" s="101" t="s">
        <v>12</v>
      </c>
      <c r="C11" s="196">
        <v>781.102674</v>
      </c>
      <c r="D11" s="112">
        <v>855.628514</v>
      </c>
      <c r="E11" s="196">
        <v>930.1054579999999</v>
      </c>
      <c r="F11" s="112">
        <v>988.5790710000001</v>
      </c>
      <c r="G11" s="196">
        <v>1047.7785569999999</v>
      </c>
      <c r="H11" s="112">
        <v>1165.5348290000002</v>
      </c>
      <c r="I11" s="196">
        <v>1272.1898780000001</v>
      </c>
      <c r="J11" s="112">
        <v>1398.1688399999998</v>
      </c>
      <c r="K11" s="196">
        <v>1538.9124700000002</v>
      </c>
      <c r="L11" s="112">
        <v>1584.7990300000004</v>
      </c>
      <c r="M11" s="196">
        <v>1777.5083750000001</v>
      </c>
      <c r="N11" s="112">
        <v>1910.8218709999999</v>
      </c>
      <c r="O11" s="196">
        <v>1948.857908</v>
      </c>
      <c r="P11" s="112">
        <v>2081.5196640000004</v>
      </c>
      <c r="Q11" s="196">
        <v>2165.220168</v>
      </c>
      <c r="R11" s="112">
        <v>2272.1498960000004</v>
      </c>
      <c r="S11" s="196">
        <v>2350.226369</v>
      </c>
      <c r="T11" s="112">
        <v>2464.649567</v>
      </c>
      <c r="U11" s="196">
        <v>2557.240588</v>
      </c>
      <c r="V11" s="112">
        <v>2577.4366769999997</v>
      </c>
      <c r="W11" s="196">
        <v>2688.707609</v>
      </c>
      <c r="X11" s="112">
        <v>2738.5916540000003</v>
      </c>
      <c r="Y11" s="196">
        <v>2797.138949</v>
      </c>
      <c r="Z11" s="112">
        <v>2885.2909252864706</v>
      </c>
      <c r="AA11" s="196">
        <v>2936.936789721</v>
      </c>
      <c r="AB11" s="112">
        <v>2995.5823754000003</v>
      </c>
      <c r="AC11" s="588">
        <v>3042</v>
      </c>
    </row>
    <row r="12" spans="1:29" ht="27.75" customHeight="1">
      <c r="A12" s="191" t="s">
        <v>71</v>
      </c>
      <c r="B12" s="102" t="s">
        <v>18</v>
      </c>
      <c r="C12" s="200">
        <v>31.060693027339475</v>
      </c>
      <c r="D12" s="117">
        <v>29.97557488939065</v>
      </c>
      <c r="E12" s="200">
        <v>32.66133483973169</v>
      </c>
      <c r="F12" s="117">
        <v>27.618778402793108</v>
      </c>
      <c r="G12" s="200">
        <v>22.797616926861277</v>
      </c>
      <c r="H12" s="117">
        <v>26.744510924491255</v>
      </c>
      <c r="I12" s="200">
        <v>25.859340161094664</v>
      </c>
      <c r="J12" s="117">
        <v>24.44493899606574</v>
      </c>
      <c r="K12" s="200">
        <v>27.556862931911912</v>
      </c>
      <c r="L12" s="117">
        <v>20.720827648763983</v>
      </c>
      <c r="M12" s="200">
        <v>29.577530851296263</v>
      </c>
      <c r="N12" s="117">
        <v>28.682152707053664</v>
      </c>
      <c r="O12" s="200">
        <v>27.592327269864768</v>
      </c>
      <c r="P12" s="117">
        <v>27.220529106661374</v>
      </c>
      <c r="Q12" s="200">
        <v>27.35403100124828</v>
      </c>
      <c r="R12" s="117">
        <v>25.006890038385038</v>
      </c>
      <c r="S12" s="200">
        <v>22.244454614916283</v>
      </c>
      <c r="T12" s="117">
        <v>22.403920354166925</v>
      </c>
      <c r="U12" s="200">
        <v>23.259713528369826</v>
      </c>
      <c r="V12" s="117">
        <v>23.625881110250067</v>
      </c>
      <c r="W12" s="200">
        <v>21.47187366404333</v>
      </c>
      <c r="X12" s="117">
        <v>20.044701085618662</v>
      </c>
      <c r="Y12" s="200">
        <v>20.264752139061503</v>
      </c>
      <c r="Z12" s="117">
        <v>20.585677793565953</v>
      </c>
      <c r="AA12" s="200">
        <v>20.299732354050303</v>
      </c>
      <c r="AB12" s="117">
        <v>22.721458704974324</v>
      </c>
      <c r="AC12" s="588">
        <v>21.8</v>
      </c>
    </row>
    <row r="13" spans="1:29" ht="27.75" customHeight="1">
      <c r="A13" s="191" t="s">
        <v>69</v>
      </c>
      <c r="B13" s="101" t="s">
        <v>12</v>
      </c>
      <c r="C13" s="196">
        <v>564.188806</v>
      </c>
      <c r="D13" s="112">
        <v>629.9826200000001</v>
      </c>
      <c r="E13" s="196">
        <v>694.461636</v>
      </c>
      <c r="F13" s="112">
        <v>750.336414</v>
      </c>
      <c r="G13" s="196">
        <v>818.602975</v>
      </c>
      <c r="H13" s="112">
        <v>913.8597139999999</v>
      </c>
      <c r="I13" s="196">
        <v>996.0032369999999</v>
      </c>
      <c r="J13" s="112">
        <v>1087.3512649999998</v>
      </c>
      <c r="K13" s="196">
        <v>1190.3248110000002</v>
      </c>
      <c r="L13" s="112">
        <v>1244.1332825</v>
      </c>
      <c r="M13" s="196">
        <v>1374.0130779999997</v>
      </c>
      <c r="N13" s="112">
        <v>1466.652286</v>
      </c>
      <c r="O13" s="196">
        <v>1509.827288</v>
      </c>
      <c r="P13" s="112">
        <v>1626.8940260000002</v>
      </c>
      <c r="Q13" s="196">
        <v>1703.9461720000002</v>
      </c>
      <c r="R13" s="112">
        <v>1777.4626859999996</v>
      </c>
      <c r="S13" s="196">
        <v>1879.8001769999998</v>
      </c>
      <c r="T13" s="112">
        <v>1975.284002126</v>
      </c>
      <c r="U13" s="196">
        <v>2053.660785176692</v>
      </c>
      <c r="V13" s="112">
        <v>2069.2339009999996</v>
      </c>
      <c r="W13" s="196">
        <v>2173.906594</v>
      </c>
      <c r="X13" s="112">
        <v>2228.2348560000005</v>
      </c>
      <c r="Y13" s="196">
        <v>2294.3610860000003</v>
      </c>
      <c r="Z13" s="112">
        <v>2384.139366</v>
      </c>
      <c r="AA13" s="196">
        <v>2452.196138</v>
      </c>
      <c r="AB13" s="112">
        <v>2505.432488</v>
      </c>
      <c r="AC13" s="588">
        <v>2559</v>
      </c>
    </row>
    <row r="14" spans="1:29" ht="27.75" customHeight="1">
      <c r="A14" s="192" t="s">
        <v>209</v>
      </c>
      <c r="B14" s="104" t="s">
        <v>138</v>
      </c>
      <c r="C14" s="201">
        <v>1.7113808511117465</v>
      </c>
      <c r="D14" s="118">
        <v>1.9562876655232166</v>
      </c>
      <c r="E14" s="201">
        <f>1424.1/694.5</f>
        <v>2.0505399568034557</v>
      </c>
      <c r="F14" s="118">
        <f>1641.6/750.3</f>
        <v>2.187924830067973</v>
      </c>
      <c r="G14" s="201">
        <f>1791.8/818.6</f>
        <v>2.1888590276081112</v>
      </c>
      <c r="H14" s="118">
        <f>1974.3/913.9</f>
        <v>2.1603020024072657</v>
      </c>
      <c r="I14" s="201">
        <f>2162.2/996</f>
        <v>2.170883534136546</v>
      </c>
      <c r="J14" s="118">
        <f>2395.6/1087.4</f>
        <v>2.20305315431304</v>
      </c>
      <c r="K14" s="201">
        <v>2.14</v>
      </c>
      <c r="L14" s="118">
        <v>2.11</v>
      </c>
      <c r="M14" s="201">
        <v>2.31</v>
      </c>
      <c r="N14" s="118">
        <v>2.71</v>
      </c>
      <c r="O14" s="201">
        <v>3.03</v>
      </c>
      <c r="P14" s="118">
        <v>3.09</v>
      </c>
      <c r="Q14" s="201">
        <v>3.141019057965875</v>
      </c>
      <c r="R14" s="118">
        <v>3.247151159605272</v>
      </c>
      <c r="S14" s="201">
        <v>3.601416705260796</v>
      </c>
      <c r="T14" s="118">
        <v>3.7875416552620726</v>
      </c>
      <c r="U14" s="201">
        <v>4.900268619860784</v>
      </c>
      <c r="V14" s="118">
        <v>5.153656461865594</v>
      </c>
      <c r="W14" s="201">
        <v>5.310681409157177</v>
      </c>
      <c r="X14" s="118">
        <v>5.637326444820678</v>
      </c>
      <c r="Y14" s="201">
        <v>5.714651271765859</v>
      </c>
      <c r="Z14" s="118">
        <v>5.6731084264140295</v>
      </c>
      <c r="AA14" s="201">
        <v>5.7255382579026</v>
      </c>
      <c r="AB14" s="118">
        <v>5.73710534881513</v>
      </c>
      <c r="AC14" s="590">
        <v>5.73</v>
      </c>
    </row>
    <row r="15" spans="1:29" ht="18" customHeight="1">
      <c r="A15" s="193" t="s">
        <v>139</v>
      </c>
      <c r="B15" s="101"/>
      <c r="C15" s="196"/>
      <c r="D15" s="112"/>
      <c r="E15" s="196"/>
      <c r="F15" s="112"/>
      <c r="G15" s="196"/>
      <c r="H15" s="112"/>
      <c r="I15" s="196"/>
      <c r="J15" s="112"/>
      <c r="K15" s="196"/>
      <c r="L15" s="112"/>
      <c r="M15" s="196"/>
      <c r="N15" s="112"/>
      <c r="O15" s="196"/>
      <c r="P15" s="112"/>
      <c r="Q15" s="196"/>
      <c r="R15" s="112"/>
      <c r="S15" s="196"/>
      <c r="T15" s="112"/>
      <c r="U15" s="196"/>
      <c r="V15" s="112"/>
      <c r="W15" s="196"/>
      <c r="X15" s="112"/>
      <c r="Y15" s="196"/>
      <c r="Z15" s="112"/>
      <c r="AA15" s="196"/>
      <c r="AB15" s="112"/>
      <c r="AC15" s="588"/>
    </row>
    <row r="16" spans="1:29" ht="27.75" customHeight="1">
      <c r="A16" s="190" t="s">
        <v>75</v>
      </c>
      <c r="B16" s="101" t="s">
        <v>18</v>
      </c>
      <c r="C16" s="199">
        <v>59.36939405744348</v>
      </c>
      <c r="D16" s="115">
        <v>61.98222213327551</v>
      </c>
      <c r="E16" s="199">
        <v>63.320917002602066</v>
      </c>
      <c r="F16" s="115">
        <v>65.5846959573049</v>
      </c>
      <c r="G16" s="199">
        <v>69.46934498095462</v>
      </c>
      <c r="H16" s="115">
        <v>67.04308350725265</v>
      </c>
      <c r="I16" s="199">
        <v>69.72339648758388</v>
      </c>
      <c r="J16" s="115">
        <v>68.5935428947989</v>
      </c>
      <c r="K16" s="199">
        <v>70.17609102246986</v>
      </c>
      <c r="L16" s="115">
        <v>77.93242590586173</v>
      </c>
      <c r="M16" s="199">
        <v>76.27478690257165</v>
      </c>
      <c r="N16" s="115">
        <v>76.23839168604347</v>
      </c>
      <c r="O16" s="199">
        <v>77.65778305918282</v>
      </c>
      <c r="P16" s="115">
        <v>78.20425970477645</v>
      </c>
      <c r="Q16" s="199">
        <v>78.04753355221153</v>
      </c>
      <c r="R16" s="115">
        <v>79.6915707756595</v>
      </c>
      <c r="S16" s="199">
        <v>81.50606298501248</v>
      </c>
      <c r="T16" s="115">
        <v>82.21190117114855</v>
      </c>
      <c r="U16" s="199">
        <v>81.23913140610485</v>
      </c>
      <c r="V16" s="115">
        <v>82.45341037073679</v>
      </c>
      <c r="W16" s="199">
        <v>83.11162193199526</v>
      </c>
      <c r="X16" s="115">
        <v>83.8006060764019</v>
      </c>
      <c r="Y16" s="199">
        <v>84.42600920863599</v>
      </c>
      <c r="Z16" s="115">
        <v>84.91612433057358</v>
      </c>
      <c r="AA16" s="199">
        <v>85.76512457497057</v>
      </c>
      <c r="AB16" s="115">
        <v>83.62490624043821</v>
      </c>
      <c r="AC16" s="588">
        <v>85.4</v>
      </c>
    </row>
    <row r="17" spans="1:29" ht="27.75" customHeight="1">
      <c r="A17" s="190"/>
      <c r="B17" s="101"/>
      <c r="C17" s="199"/>
      <c r="D17" s="115"/>
      <c r="E17" s="199"/>
      <c r="F17" s="115"/>
      <c r="G17" s="199"/>
      <c r="H17" s="115"/>
      <c r="I17" s="199"/>
      <c r="J17" s="115"/>
      <c r="K17" s="199"/>
      <c r="L17" s="115"/>
      <c r="M17" s="199"/>
      <c r="N17" s="115"/>
      <c r="O17" s="199"/>
      <c r="P17" s="115"/>
      <c r="Q17" s="199"/>
      <c r="R17" s="115"/>
      <c r="S17" s="199"/>
      <c r="T17" s="115"/>
      <c r="U17" s="199"/>
      <c r="V17" s="115"/>
      <c r="W17" s="199"/>
      <c r="X17" s="115"/>
      <c r="Y17" s="199"/>
      <c r="Z17" s="115"/>
      <c r="AA17" s="199"/>
      <c r="AB17" s="115"/>
      <c r="AC17" s="588"/>
    </row>
    <row r="18" spans="1:29" s="99" customFormat="1" ht="51" customHeight="1">
      <c r="A18" s="190" t="s">
        <v>224</v>
      </c>
      <c r="B18" s="424" t="s">
        <v>220</v>
      </c>
      <c r="C18" s="199">
        <v>0.9958164727744935</v>
      </c>
      <c r="D18" s="115">
        <v>0.9685355516307679</v>
      </c>
      <c r="E18" s="199">
        <v>0.9763554662645018</v>
      </c>
      <c r="F18" s="115">
        <v>0.942264387871489</v>
      </c>
      <c r="G18" s="199">
        <v>0.9164967508333964</v>
      </c>
      <c r="H18" s="115">
        <v>0.9359686520175782</v>
      </c>
      <c r="I18" s="199">
        <v>0.9258448648672906</v>
      </c>
      <c r="J18" s="115">
        <v>0.9080329583621726</v>
      </c>
      <c r="K18" s="199">
        <v>0.91389553725683</v>
      </c>
      <c r="L18" s="115">
        <v>0.8834524588800439</v>
      </c>
      <c r="M18" s="199">
        <v>0.9093299012838769</v>
      </c>
      <c r="N18" s="115">
        <v>0.9356981837079448</v>
      </c>
      <c r="O18" s="199">
        <v>0.9017114340035663</v>
      </c>
      <c r="P18" s="115">
        <v>0.8987850826630092</v>
      </c>
      <c r="Q18" s="199">
        <v>0.8849621487876091</v>
      </c>
      <c r="R18" s="115">
        <v>0.8978535166660064</v>
      </c>
      <c r="S18" s="199">
        <v>0.9147361759929206</v>
      </c>
      <c r="T18" s="115">
        <v>0.8685735838202928</v>
      </c>
      <c r="U18" s="199">
        <v>0.8375495067137017</v>
      </c>
      <c r="V18" s="115">
        <v>0.7775979390237742</v>
      </c>
      <c r="W18" s="199">
        <v>0.7911492407610776</v>
      </c>
      <c r="X18" s="115">
        <v>0.757964651792162</v>
      </c>
      <c r="Y18" s="199">
        <v>0.7327390615420084</v>
      </c>
      <c r="Z18" s="115">
        <v>0.722126255736091</v>
      </c>
      <c r="AA18" s="199">
        <v>0.7140355167579242</v>
      </c>
      <c r="AB18" s="115">
        <v>0.7096387219195952</v>
      </c>
      <c r="AC18" s="591" t="s">
        <v>245</v>
      </c>
    </row>
    <row r="19" spans="1:29" s="99" customFormat="1" ht="51" customHeight="1">
      <c r="A19" s="531" t="s">
        <v>224</v>
      </c>
      <c r="B19" s="424" t="s">
        <v>244</v>
      </c>
      <c r="C19" s="199" t="s">
        <v>245</v>
      </c>
      <c r="D19" s="115" t="s">
        <v>245</v>
      </c>
      <c r="E19" s="199" t="s">
        <v>245</v>
      </c>
      <c r="F19" s="115" t="s">
        <v>245</v>
      </c>
      <c r="G19" s="199" t="s">
        <v>245</v>
      </c>
      <c r="H19" s="115" t="s">
        <v>245</v>
      </c>
      <c r="I19" s="199" t="s">
        <v>245</v>
      </c>
      <c r="J19" s="115" t="s">
        <v>245</v>
      </c>
      <c r="K19" s="199" t="s">
        <v>245</v>
      </c>
      <c r="L19" s="115" t="s">
        <v>245</v>
      </c>
      <c r="M19" s="199" t="s">
        <v>245</v>
      </c>
      <c r="N19" s="115" t="s">
        <v>245</v>
      </c>
      <c r="O19" s="199" t="s">
        <v>245</v>
      </c>
      <c r="P19" s="115" t="s">
        <v>245</v>
      </c>
      <c r="Q19" s="199" t="s">
        <v>245</v>
      </c>
      <c r="R19" s="115" t="s">
        <v>245</v>
      </c>
      <c r="S19" s="199" t="s">
        <v>245</v>
      </c>
      <c r="T19" s="115" t="s">
        <v>245</v>
      </c>
      <c r="U19" s="199" t="s">
        <v>245</v>
      </c>
      <c r="V19" s="115" t="s">
        <v>245</v>
      </c>
      <c r="W19" s="199" t="s">
        <v>245</v>
      </c>
      <c r="X19" s="115" t="s">
        <v>245</v>
      </c>
      <c r="Y19" s="199">
        <v>0.49</v>
      </c>
      <c r="Z19" s="115">
        <v>0.49</v>
      </c>
      <c r="AA19" s="199">
        <v>0.48</v>
      </c>
      <c r="AB19" s="115">
        <v>0.48</v>
      </c>
      <c r="AC19" s="592">
        <v>0.47</v>
      </c>
    </row>
    <row r="20" spans="1:29" ht="27.75" customHeight="1">
      <c r="A20" s="189" t="s">
        <v>140</v>
      </c>
      <c r="B20" s="101" t="s">
        <v>9</v>
      </c>
      <c r="C20" s="199">
        <v>0.6902019313225188</v>
      </c>
      <c r="D20" s="115">
        <v>0.6933952785349042</v>
      </c>
      <c r="E20" s="199">
        <v>0.734630070562458</v>
      </c>
      <c r="F20" s="115">
        <v>0.7363745734613438</v>
      </c>
      <c r="G20" s="199">
        <v>0.7351906154166885</v>
      </c>
      <c r="H20" s="115">
        <v>0.7763901077992297</v>
      </c>
      <c r="I20" s="199">
        <v>0.8027476082825687</v>
      </c>
      <c r="J20" s="115">
        <v>0.8218254889556937</v>
      </c>
      <c r="K20" s="199">
        <v>0.8684077068581144</v>
      </c>
      <c r="L20" s="115">
        <v>0.8504263238566215</v>
      </c>
      <c r="M20" s="199">
        <v>0.9378524892385286</v>
      </c>
      <c r="N20" s="115">
        <v>0.9851324411654155</v>
      </c>
      <c r="O20" s="199">
        <v>0.9563185552356809</v>
      </c>
      <c r="P20" s="115">
        <v>1.0077648043679996</v>
      </c>
      <c r="Q20" s="199">
        <v>1.0284634381373348</v>
      </c>
      <c r="R20" s="115">
        <v>1.05284450694726</v>
      </c>
      <c r="S20" s="199">
        <v>1.115694592527042</v>
      </c>
      <c r="T20" s="115">
        <v>1.1146865257956002</v>
      </c>
      <c r="U20" s="199">
        <v>1.1288251836517507</v>
      </c>
      <c r="V20" s="115">
        <v>1.0797380582814733</v>
      </c>
      <c r="W20" s="199">
        <v>1.1441661476951375</v>
      </c>
      <c r="X20" s="115">
        <v>1.1392915585593786</v>
      </c>
      <c r="Y20" s="199">
        <v>1.1367664063789433</v>
      </c>
      <c r="Z20" s="115">
        <v>1.1558417622495132</v>
      </c>
      <c r="AA20" s="199">
        <v>1.183034683685273</v>
      </c>
      <c r="AB20" s="115">
        <v>1.215290681944076</v>
      </c>
      <c r="AC20" s="588">
        <v>1.23</v>
      </c>
    </row>
    <row r="21" spans="1:29" ht="27.75" customHeight="1">
      <c r="A21" s="189" t="s">
        <v>141</v>
      </c>
      <c r="B21" s="101" t="s">
        <v>9</v>
      </c>
      <c r="C21" s="202">
        <v>0.5545538301870369</v>
      </c>
      <c r="D21" s="119">
        <v>0.5440067879635895</v>
      </c>
      <c r="E21" s="202">
        <v>0.5890999206305416</v>
      </c>
      <c r="F21" s="119">
        <v>0.5927766693010238</v>
      </c>
      <c r="G21" s="202">
        <v>0.5787719627382046</v>
      </c>
      <c r="H21" s="119">
        <v>0.6094127925515009</v>
      </c>
      <c r="I21" s="202">
        <v>0.6112161701925757</v>
      </c>
      <c r="J21" s="119">
        <v>0.6309599320707244</v>
      </c>
      <c r="K21" s="202">
        <v>0.6347393650664543</v>
      </c>
      <c r="L21" s="119">
        <v>0.5941621876256714</v>
      </c>
      <c r="M21" s="202">
        <v>0.630774037494138</v>
      </c>
      <c r="N21" s="119">
        <v>0.6537526437334534</v>
      </c>
      <c r="O21" s="202">
        <v>0.6321696180816994</v>
      </c>
      <c r="P21" s="119">
        <v>0.6715762373422782</v>
      </c>
      <c r="Q21" s="202">
        <v>0.6864221745958037</v>
      </c>
      <c r="R21" s="119">
        <v>0.6888480621809496</v>
      </c>
      <c r="S21" s="202">
        <v>0.7101290159951895</v>
      </c>
      <c r="T21" s="119">
        <v>0.691739627285561</v>
      </c>
      <c r="U21" s="202">
        <v>0.6764852972226977</v>
      </c>
      <c r="V21" s="119">
        <v>0.6481907660363837</v>
      </c>
      <c r="W21" s="202">
        <v>0.6829866830710172</v>
      </c>
      <c r="X21" s="119">
        <v>0.689093120847586</v>
      </c>
      <c r="Y21" s="202">
        <v>0.6803239905819177</v>
      </c>
      <c r="Z21" s="119">
        <v>0.6916713191122862</v>
      </c>
      <c r="AA21" s="202">
        <v>0.7073572081615739</v>
      </c>
      <c r="AB21" s="119">
        <v>0.7229947184625437</v>
      </c>
      <c r="AC21" s="588">
        <v>0.75</v>
      </c>
    </row>
    <row r="22" spans="1:29" ht="27.75" customHeight="1">
      <c r="A22" s="189" t="s">
        <v>247</v>
      </c>
      <c r="B22" s="101"/>
      <c r="C22" s="202"/>
      <c r="D22" s="119"/>
      <c r="E22" s="202"/>
      <c r="F22" s="119"/>
      <c r="G22" s="202"/>
      <c r="H22" s="119"/>
      <c r="I22" s="202"/>
      <c r="J22" s="119"/>
      <c r="K22" s="202"/>
      <c r="L22" s="119"/>
      <c r="M22" s="202"/>
      <c r="N22" s="119"/>
      <c r="O22" s="202"/>
      <c r="P22" s="119"/>
      <c r="Q22" s="202"/>
      <c r="R22" s="119"/>
      <c r="S22" s="202"/>
      <c r="T22" s="119"/>
      <c r="U22" s="202"/>
      <c r="V22" s="119"/>
      <c r="W22" s="202"/>
      <c r="X22" s="119"/>
      <c r="Y22" s="202"/>
      <c r="Z22" s="119"/>
      <c r="AA22" s="202"/>
      <c r="AB22" s="119"/>
      <c r="AC22" s="588"/>
    </row>
    <row r="23" spans="1:29" ht="33" customHeight="1">
      <c r="A23" s="530" t="s">
        <v>246</v>
      </c>
      <c r="B23" s="101" t="s">
        <v>11</v>
      </c>
      <c r="C23" s="196">
        <v>532.869406625581</v>
      </c>
      <c r="D23" s="112">
        <v>588.6983800068779</v>
      </c>
      <c r="E23" s="196">
        <v>640.4103611118027</v>
      </c>
      <c r="F23" s="112">
        <v>683.7993210638792</v>
      </c>
      <c r="G23" s="196">
        <v>735.5941208397209</v>
      </c>
      <c r="H23" s="112">
        <v>814.1601094741267</v>
      </c>
      <c r="I23" s="196">
        <v>878.3128309094562</v>
      </c>
      <c r="J23" s="112">
        <v>946.935832076385</v>
      </c>
      <c r="K23" s="196">
        <v>1025.7697947555241</v>
      </c>
      <c r="L23" s="112">
        <v>1058.596287056473</v>
      </c>
      <c r="M23" s="196">
        <v>1157.674896977183</v>
      </c>
      <c r="N23" s="112">
        <v>1222.3314528690762</v>
      </c>
      <c r="O23" s="196">
        <v>1247.5890583013</v>
      </c>
      <c r="P23" s="112">
        <v>1340.8062058564167</v>
      </c>
      <c r="Q23" s="196">
        <v>1395.5298815809629</v>
      </c>
      <c r="R23" s="112">
        <v>1447.1458558246093</v>
      </c>
      <c r="S23" s="196">
        <v>1523.343817159861</v>
      </c>
      <c r="T23" s="112">
        <v>1593.4464333115525</v>
      </c>
      <c r="U23" s="196">
        <v>1650.6921635248436</v>
      </c>
      <c r="V23" s="112">
        <v>1658.7989384566172</v>
      </c>
      <c r="W23" s="196">
        <v>1738.5689331413946</v>
      </c>
      <c r="X23" s="112">
        <v>1779.1661923788176</v>
      </c>
      <c r="Y23" s="196">
        <v>1826.8922446535582</v>
      </c>
      <c r="Z23" s="112">
        <v>1894.1990890261254</v>
      </c>
      <c r="AA23" s="196">
        <v>1944.745829678635</v>
      </c>
      <c r="AB23" s="112">
        <v>1984.3359467133425</v>
      </c>
      <c r="AC23" s="588">
        <v>2025</v>
      </c>
    </row>
    <row r="24" spans="1:29" ht="33" customHeight="1">
      <c r="A24" s="530" t="s">
        <v>248</v>
      </c>
      <c r="B24" s="101" t="s">
        <v>11</v>
      </c>
      <c r="C24" s="196">
        <v>545.735975349683</v>
      </c>
      <c r="D24" s="112">
        <v>602.9898150078769</v>
      </c>
      <c r="E24" s="196">
        <v>655.2876432873519</v>
      </c>
      <c r="F24" s="112">
        <v>698.9396549858634</v>
      </c>
      <c r="G24" s="196">
        <v>751.2477795256311</v>
      </c>
      <c r="H24" s="112">
        <v>831.1601188265192</v>
      </c>
      <c r="I24" s="196">
        <v>896.2437698863661</v>
      </c>
      <c r="J24" s="112">
        <v>965.8460675348383</v>
      </c>
      <c r="K24" s="196">
        <v>1045.5827442099405</v>
      </c>
      <c r="L24" s="112">
        <v>1078.5570084003236</v>
      </c>
      <c r="M24" s="196">
        <v>1180.147904515183</v>
      </c>
      <c r="N24" s="112">
        <v>1249.7491705334878</v>
      </c>
      <c r="O24" s="196">
        <v>1277.119243661146</v>
      </c>
      <c r="P24" s="112">
        <v>1366.160132888671</v>
      </c>
      <c r="Q24" s="196">
        <v>1421.2073850074312</v>
      </c>
      <c r="R24" s="112">
        <v>1472.009776025928</v>
      </c>
      <c r="S24" s="196">
        <v>1551.5480364245834</v>
      </c>
      <c r="T24" s="112">
        <v>1624.2549449914939</v>
      </c>
      <c r="U24" s="196">
        <v>1683.3781113624093</v>
      </c>
      <c r="V24" s="112">
        <v>1691.5468107583606</v>
      </c>
      <c r="W24" s="196">
        <v>1774.1892190209608</v>
      </c>
      <c r="X24" s="112">
        <v>1816.3620526910734</v>
      </c>
      <c r="Y24" s="196">
        <v>1865.6747035153462</v>
      </c>
      <c r="Z24" s="112">
        <v>1934.4875831833483</v>
      </c>
      <c r="AA24" s="196">
        <v>1986.106245155893</v>
      </c>
      <c r="AB24" s="112">
        <v>2025.7309560460178</v>
      </c>
      <c r="AC24" s="588">
        <v>2067</v>
      </c>
    </row>
    <row r="25" spans="1:29" ht="33" customHeight="1">
      <c r="A25" s="530" t="s">
        <v>249</v>
      </c>
      <c r="B25" s="101" t="s">
        <v>11</v>
      </c>
      <c r="C25" s="196">
        <v>147.45503449888903</v>
      </c>
      <c r="D25" s="112">
        <v>155.0761141858433</v>
      </c>
      <c r="E25" s="196">
        <v>186.26749484805381</v>
      </c>
      <c r="F25" s="112">
        <v>216.2550189750572</v>
      </c>
      <c r="G25" s="196">
        <v>249.1983399619575</v>
      </c>
      <c r="H25" s="112">
        <v>283.16380919560044</v>
      </c>
      <c r="I25" s="196">
        <v>314.2690975700507</v>
      </c>
      <c r="J25" s="112">
        <v>347.9086511098463</v>
      </c>
      <c r="K25" s="196">
        <v>394.32470328300707</v>
      </c>
      <c r="L25" s="112">
        <v>418.6459816028581</v>
      </c>
      <c r="M25" s="196">
        <v>434.66575365437825</v>
      </c>
      <c r="N25" s="112">
        <v>465.12868743785214</v>
      </c>
      <c r="O25" s="196">
        <v>495.77887293179714</v>
      </c>
      <c r="P25" s="112">
        <v>535.7637595486814</v>
      </c>
      <c r="Q25" s="196">
        <v>584.476434480918</v>
      </c>
      <c r="R25" s="112">
        <v>666.077032697332</v>
      </c>
      <c r="S25" s="196">
        <v>643.3044624217118</v>
      </c>
      <c r="T25" s="112">
        <v>638.4986707276153</v>
      </c>
      <c r="U25" s="196">
        <v>645.0981208190778</v>
      </c>
      <c r="V25" s="112">
        <v>659.6260893727739</v>
      </c>
      <c r="W25" s="196">
        <v>660.9495613486966</v>
      </c>
      <c r="X25" s="112">
        <v>664.2562942078449</v>
      </c>
      <c r="Y25" s="196">
        <v>674.668663650813</v>
      </c>
      <c r="Z25" s="112">
        <v>707.0177430286601</v>
      </c>
      <c r="AA25" s="196">
        <v>734.5102354268162</v>
      </c>
      <c r="AB25" s="112">
        <v>779.5923418053503</v>
      </c>
      <c r="AC25" s="588">
        <v>802</v>
      </c>
    </row>
    <row r="26" spans="1:29" ht="27.75" customHeight="1">
      <c r="A26" s="189" t="s">
        <v>142</v>
      </c>
      <c r="B26" s="101" t="s">
        <v>11</v>
      </c>
      <c r="C26" s="196">
        <v>635.6233277682925</v>
      </c>
      <c r="D26" s="112">
        <v>694.4274969385197</v>
      </c>
      <c r="E26" s="196">
        <v>746.4756566922161</v>
      </c>
      <c r="F26" s="112">
        <v>785.8709101737073</v>
      </c>
      <c r="G26" s="196">
        <v>820.1917879923334</v>
      </c>
      <c r="H26" s="112">
        <v>908.7352859454553</v>
      </c>
      <c r="I26" s="196">
        <v>973.4569213145459</v>
      </c>
      <c r="J26" s="112">
        <v>1061.2963387106322</v>
      </c>
      <c r="K26" s="196">
        <v>1161.2421793469784</v>
      </c>
      <c r="L26" s="112">
        <v>1181.2007675702628</v>
      </c>
      <c r="M26" s="196">
        <v>1320.2845477148774</v>
      </c>
      <c r="N26" s="112">
        <v>1420.874711503176</v>
      </c>
      <c r="O26" s="196">
        <v>1428.7146006918356</v>
      </c>
      <c r="P26" s="112">
        <v>1519.7790649183682</v>
      </c>
      <c r="Q26" s="196">
        <v>1571.4670316125353</v>
      </c>
      <c r="R26" s="112">
        <v>1632.1618647283053</v>
      </c>
      <c r="S26" s="196">
        <v>1708.3930393615535</v>
      </c>
      <c r="T26" s="112">
        <v>1782.9061914651952</v>
      </c>
      <c r="U26" s="196">
        <v>1851.6372484482554</v>
      </c>
      <c r="V26" s="112">
        <v>1876.5748599719898</v>
      </c>
      <c r="W26" s="196">
        <v>1962.9531301983366</v>
      </c>
      <c r="X26" s="112">
        <v>1996.5880466686474</v>
      </c>
      <c r="Y26" s="196">
        <v>2040.3218625953712</v>
      </c>
      <c r="Z26" s="112">
        <v>2112.014447888333</v>
      </c>
      <c r="AA26" s="196">
        <v>2149.1199434078226</v>
      </c>
      <c r="AB26" s="112">
        <v>2194.72543596284</v>
      </c>
      <c r="AC26" s="593">
        <v>2236.3723728168316</v>
      </c>
    </row>
    <row r="27" spans="1:29" ht="27.75" customHeight="1" thickBot="1">
      <c r="A27" s="194" t="s">
        <v>143</v>
      </c>
      <c r="B27" s="103" t="s">
        <v>11</v>
      </c>
      <c r="C27" s="203" t="s">
        <v>164</v>
      </c>
      <c r="D27" s="120" t="s">
        <v>164</v>
      </c>
      <c r="E27" s="203" t="s">
        <v>164</v>
      </c>
      <c r="F27" s="120" t="s">
        <v>164</v>
      </c>
      <c r="G27" s="203" t="s">
        <v>164</v>
      </c>
      <c r="H27" s="120" t="s">
        <v>164</v>
      </c>
      <c r="I27" s="203" t="s">
        <v>164</v>
      </c>
      <c r="J27" s="120" t="s">
        <v>164</v>
      </c>
      <c r="K27" s="203" t="s">
        <v>164</v>
      </c>
      <c r="L27" s="120" t="s">
        <v>164</v>
      </c>
      <c r="M27" s="203">
        <v>1647.4505894172805</v>
      </c>
      <c r="N27" s="120">
        <v>1720.3015103652517</v>
      </c>
      <c r="O27" s="203">
        <v>1723.4587346278313</v>
      </c>
      <c r="P27" s="120">
        <v>1796.392465797009</v>
      </c>
      <c r="Q27" s="203">
        <v>1800.2890544771449</v>
      </c>
      <c r="R27" s="120">
        <v>1872.0855161787363</v>
      </c>
      <c r="S27" s="203">
        <v>1875.7788524590167</v>
      </c>
      <c r="T27" s="120">
        <v>1923.3276398444511</v>
      </c>
      <c r="U27" s="203">
        <v>1923.8132035398228</v>
      </c>
      <c r="V27" s="120">
        <v>1979.9777409024744</v>
      </c>
      <c r="W27" s="203">
        <v>2042.3011091954022</v>
      </c>
      <c r="X27" s="120">
        <v>2058.387805847289</v>
      </c>
      <c r="Y27" s="203">
        <v>2108.5878717446094</v>
      </c>
      <c r="Z27" s="120">
        <v>2157.440632771484</v>
      </c>
      <c r="AA27" s="203">
        <v>2199.341863066012</v>
      </c>
      <c r="AB27" s="120">
        <v>2237.606462035541</v>
      </c>
      <c r="AC27" s="594">
        <v>2270.7665453095938</v>
      </c>
    </row>
    <row r="29" s="447" customFormat="1" ht="15.75">
      <c r="A29" s="446" t="s">
        <v>165</v>
      </c>
    </row>
    <row r="30" ht="18.75">
      <c r="A30" s="483" t="s">
        <v>221</v>
      </c>
    </row>
    <row r="31" spans="4:27" ht="15.75">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row>
  </sheetData>
  <sheetProtection/>
  <hyperlinks>
    <hyperlink ref="A1" location="content!A1" display="Content"/>
  </hyperlinks>
  <printOptions/>
  <pageMargins left="0.59" right="0" top="0.92" bottom="1" header="0.5" footer="0.5"/>
  <pageSetup fitToHeight="1" fitToWidth="1" orientation="landscape" paperSize="9" scale="43"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G63"/>
  <sheetViews>
    <sheetView zoomScalePageLayoutView="0" workbookViewId="0" topLeftCell="A1">
      <pane xSplit="1" ySplit="4" topLeftCell="M5"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5.75"/>
  <cols>
    <col min="1" max="1" width="30.375" style="6" customWidth="1"/>
    <col min="2" max="9" width="7.625" style="6" customWidth="1"/>
    <col min="10" max="26" width="8.00390625" style="6" customWidth="1"/>
    <col min="27" max="28" width="9.00390625" style="6" customWidth="1"/>
    <col min="29" max="29" width="13.625" style="6" bestFit="1" customWidth="1"/>
    <col min="30" max="16384" width="9.00390625" style="6" customWidth="1"/>
  </cols>
  <sheetData>
    <row r="1" spans="1:26" ht="15.75" customHeight="1">
      <c r="A1" s="89" t="s">
        <v>223</v>
      </c>
      <c r="B1" s="18"/>
      <c r="D1" s="159"/>
      <c r="F1" s="159"/>
      <c r="H1" s="159"/>
      <c r="J1" s="159"/>
      <c r="L1" s="159"/>
      <c r="N1" s="159"/>
      <c r="P1" s="159"/>
      <c r="R1" s="159"/>
      <c r="T1" s="159"/>
      <c r="V1" s="159"/>
      <c r="X1" s="159"/>
      <c r="Z1" s="159"/>
    </row>
    <row r="2" spans="1:28" ht="27.75" customHeight="1">
      <c r="A2" s="230" t="s">
        <v>236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1:28" ht="18" customHeight="1" thickBot="1">
      <c r="A3" s="32"/>
      <c r="B3" s="19"/>
      <c r="C3" s="19"/>
      <c r="D3" s="19"/>
      <c r="E3" s="19"/>
      <c r="F3" s="19"/>
      <c r="G3" s="19"/>
      <c r="H3" s="19"/>
      <c r="I3" s="19"/>
      <c r="J3" s="19"/>
      <c r="K3" s="19"/>
      <c r="L3" s="19"/>
      <c r="M3" s="19"/>
      <c r="N3" s="19"/>
      <c r="O3" s="19"/>
      <c r="P3" s="19"/>
      <c r="Q3" s="19"/>
      <c r="R3" s="19"/>
      <c r="S3" s="19"/>
      <c r="T3" s="19"/>
      <c r="U3" s="19"/>
      <c r="V3" s="19"/>
      <c r="W3" s="19"/>
      <c r="X3" s="19"/>
      <c r="Y3" s="19"/>
      <c r="Z3" s="19"/>
      <c r="AA3" s="4"/>
      <c r="AB3" s="4"/>
    </row>
    <row r="4" spans="1:29" ht="20.25" customHeight="1" thickBot="1">
      <c r="A4" s="209" t="s">
        <v>21</v>
      </c>
      <c r="B4" s="121">
        <v>1990</v>
      </c>
      <c r="C4" s="217">
        <v>1991</v>
      </c>
      <c r="D4" s="121">
        <v>1992</v>
      </c>
      <c r="E4" s="217">
        <v>1993</v>
      </c>
      <c r="F4" s="121">
        <v>1994</v>
      </c>
      <c r="G4" s="217">
        <v>1995</v>
      </c>
      <c r="H4" s="121">
        <v>1996</v>
      </c>
      <c r="I4" s="217">
        <v>1997</v>
      </c>
      <c r="J4" s="121">
        <v>1998</v>
      </c>
      <c r="K4" s="217">
        <v>1999</v>
      </c>
      <c r="L4" s="121">
        <v>2000</v>
      </c>
      <c r="M4" s="217">
        <v>2001</v>
      </c>
      <c r="N4" s="121">
        <v>2002</v>
      </c>
      <c r="O4" s="217">
        <v>2003</v>
      </c>
      <c r="P4" s="121">
        <v>2004</v>
      </c>
      <c r="Q4" s="217">
        <v>2005</v>
      </c>
      <c r="R4" s="121">
        <v>2006</v>
      </c>
      <c r="S4" s="217">
        <v>2007</v>
      </c>
      <c r="T4" s="121">
        <v>2008</v>
      </c>
      <c r="U4" s="217">
        <v>2009</v>
      </c>
      <c r="V4" s="121">
        <v>2010</v>
      </c>
      <c r="W4" s="217">
        <v>2011</v>
      </c>
      <c r="X4" s="121">
        <v>2012</v>
      </c>
      <c r="Y4" s="217">
        <v>2013</v>
      </c>
      <c r="Z4" s="121">
        <v>2014</v>
      </c>
      <c r="AA4" s="217">
        <v>2015</v>
      </c>
      <c r="AB4" s="121">
        <v>2016</v>
      </c>
      <c r="AC4" s="4"/>
    </row>
    <row r="5" spans="1:29" ht="20.25" customHeight="1">
      <c r="A5" s="210" t="s">
        <v>22</v>
      </c>
      <c r="B5" s="122"/>
      <c r="C5" s="218"/>
      <c r="D5" s="122"/>
      <c r="E5" s="218"/>
      <c r="F5" s="122"/>
      <c r="G5" s="218"/>
      <c r="H5" s="122"/>
      <c r="I5" s="218"/>
      <c r="J5" s="122"/>
      <c r="K5" s="218"/>
      <c r="L5" s="122"/>
      <c r="M5" s="218"/>
      <c r="N5" s="122"/>
      <c r="O5" s="218"/>
      <c r="P5" s="122"/>
      <c r="Q5" s="218"/>
      <c r="R5" s="122"/>
      <c r="S5" s="218"/>
      <c r="T5" s="122"/>
      <c r="U5" s="218"/>
      <c r="V5" s="122"/>
      <c r="W5" s="218"/>
      <c r="X5" s="122" t="s">
        <v>159</v>
      </c>
      <c r="Y5" s="218"/>
      <c r="Z5" s="122"/>
      <c r="AA5" s="218"/>
      <c r="AB5" s="534"/>
      <c r="AC5" s="4"/>
    </row>
    <row r="6" spans="1:29" ht="20.25" customHeight="1">
      <c r="A6" s="211" t="s">
        <v>90</v>
      </c>
      <c r="B6" s="123"/>
      <c r="C6" s="219"/>
      <c r="D6" s="123"/>
      <c r="E6" s="219"/>
      <c r="F6" s="123"/>
      <c r="G6" s="219"/>
      <c r="H6" s="123"/>
      <c r="I6" s="219"/>
      <c r="J6" s="123"/>
      <c r="K6" s="219"/>
      <c r="L6" s="123"/>
      <c r="M6" s="219"/>
      <c r="N6" s="123"/>
      <c r="O6" s="219"/>
      <c r="P6" s="123"/>
      <c r="Q6" s="219"/>
      <c r="R6" s="123"/>
      <c r="S6" s="219"/>
      <c r="T6" s="123"/>
      <c r="U6" s="219"/>
      <c r="V6" s="123"/>
      <c r="W6" s="219"/>
      <c r="X6" s="123"/>
      <c r="Y6" s="219"/>
      <c r="Z6" s="123"/>
      <c r="AA6" s="219"/>
      <c r="AB6" s="559"/>
      <c r="AC6" s="4"/>
    </row>
    <row r="7" spans="1:29" ht="20.25" customHeight="1">
      <c r="A7" s="212" t="s">
        <v>76</v>
      </c>
      <c r="B7" s="124">
        <v>56.3</v>
      </c>
      <c r="C7" s="220">
        <v>59.975</v>
      </c>
      <c r="D7" s="124">
        <v>60.79</v>
      </c>
      <c r="E7" s="220">
        <v>62.45</v>
      </c>
      <c r="F7" s="124">
        <v>62.6</v>
      </c>
      <c r="G7" s="220">
        <v>63.086</v>
      </c>
      <c r="H7" s="124">
        <v>40.28376</v>
      </c>
      <c r="I7" s="220">
        <v>45.6715</v>
      </c>
      <c r="J7" s="124">
        <v>70.7475</v>
      </c>
      <c r="K7" s="220">
        <v>136.613</v>
      </c>
      <c r="L7" s="124">
        <v>252.984</v>
      </c>
      <c r="M7" s="220">
        <v>299.15673</v>
      </c>
      <c r="N7" s="124">
        <v>312.774</v>
      </c>
      <c r="O7" s="220">
        <v>316.176</v>
      </c>
      <c r="P7" s="124">
        <v>289.348</v>
      </c>
      <c r="Q7" s="220">
        <v>363.837</v>
      </c>
      <c r="R7" s="124">
        <v>484.45</v>
      </c>
      <c r="S7" s="220">
        <v>572.596</v>
      </c>
      <c r="T7" s="124">
        <v>651.417</v>
      </c>
      <c r="U7" s="220">
        <v>595.713</v>
      </c>
      <c r="V7" s="124">
        <v>667.835</v>
      </c>
      <c r="W7" s="220">
        <v>641.497</v>
      </c>
      <c r="X7" s="124">
        <v>674.776</v>
      </c>
      <c r="Y7" s="220">
        <v>710.714</v>
      </c>
      <c r="Z7" s="124">
        <v>742.486</v>
      </c>
      <c r="AA7" s="220">
        <v>720.8</v>
      </c>
      <c r="AB7" s="177">
        <v>734.4</v>
      </c>
      <c r="AC7" s="4"/>
    </row>
    <row r="8" spans="1:29" ht="20.25" customHeight="1">
      <c r="A8" s="212" t="s">
        <v>92</v>
      </c>
      <c r="B8" s="124"/>
      <c r="C8" s="220"/>
      <c r="D8" s="124"/>
      <c r="E8" s="220"/>
      <c r="F8" s="124"/>
      <c r="G8" s="220"/>
      <c r="H8" s="124"/>
      <c r="I8" s="220"/>
      <c r="J8" s="124"/>
      <c r="K8" s="220"/>
      <c r="L8" s="124"/>
      <c r="M8" s="220"/>
      <c r="N8" s="124"/>
      <c r="O8" s="220"/>
      <c r="P8" s="124"/>
      <c r="Q8" s="220"/>
      <c r="R8" s="124"/>
      <c r="S8" s="220"/>
      <c r="T8" s="124"/>
      <c r="U8" s="220"/>
      <c r="V8" s="124"/>
      <c r="W8" s="220"/>
      <c r="X8" s="124"/>
      <c r="Y8" s="220"/>
      <c r="Z8" s="124"/>
      <c r="AA8" s="220"/>
      <c r="AB8" s="177"/>
      <c r="AC8" s="4"/>
    </row>
    <row r="9" spans="1:29" ht="20.25" customHeight="1">
      <c r="A9" s="212" t="s">
        <v>93</v>
      </c>
      <c r="B9" s="125">
        <v>59.199</v>
      </c>
      <c r="C9" s="221">
        <v>61.453</v>
      </c>
      <c r="D9" s="125">
        <v>67.848</v>
      </c>
      <c r="E9" s="221">
        <v>72.308</v>
      </c>
      <c r="F9" s="125">
        <v>79.595</v>
      </c>
      <c r="G9" s="221">
        <v>83.958</v>
      </c>
      <c r="H9" s="125">
        <v>87.387</v>
      </c>
      <c r="I9" s="221">
        <v>87.671</v>
      </c>
      <c r="J9" s="125">
        <v>88.592</v>
      </c>
      <c r="K9" s="221">
        <v>89.505</v>
      </c>
      <c r="L9" s="125">
        <v>92</v>
      </c>
      <c r="M9" s="221">
        <v>87.749</v>
      </c>
      <c r="N9" s="125">
        <v>87.507</v>
      </c>
      <c r="O9" s="221">
        <v>89.24199999999999</v>
      </c>
      <c r="P9" s="125">
        <v>90.35</v>
      </c>
      <c r="Q9" s="221">
        <v>92.673</v>
      </c>
      <c r="R9" s="125">
        <v>89.11699999999999</v>
      </c>
      <c r="S9" s="221">
        <v>98.94</v>
      </c>
      <c r="T9" s="125">
        <v>101.406</v>
      </c>
      <c r="U9" s="221">
        <v>111.667</v>
      </c>
      <c r="V9" s="125">
        <v>118.226</v>
      </c>
      <c r="W9" s="221">
        <v>120.384</v>
      </c>
      <c r="X9" s="125">
        <v>126.457</v>
      </c>
      <c r="Y9" s="221">
        <v>132.098</v>
      </c>
      <c r="Z9" s="125">
        <v>140.504</v>
      </c>
      <c r="AA9" s="221">
        <v>150.95971</v>
      </c>
      <c r="AB9" s="176">
        <v>165.7</v>
      </c>
      <c r="AC9" s="4"/>
    </row>
    <row r="10" spans="1:29" ht="20.25" customHeight="1">
      <c r="A10" s="212" t="s">
        <v>94</v>
      </c>
      <c r="B10" s="125">
        <v>92.39</v>
      </c>
      <c r="C10" s="221">
        <v>98.66</v>
      </c>
      <c r="D10" s="125">
        <v>107.305</v>
      </c>
      <c r="E10" s="221">
        <v>117.03</v>
      </c>
      <c r="F10" s="125">
        <v>124.41</v>
      </c>
      <c r="G10" s="221">
        <v>126.32</v>
      </c>
      <c r="H10" s="125">
        <v>136.03</v>
      </c>
      <c r="I10" s="221">
        <v>145.515</v>
      </c>
      <c r="J10" s="125">
        <v>155.11896</v>
      </c>
      <c r="K10" s="221">
        <v>164.95498</v>
      </c>
      <c r="L10" s="125">
        <v>189.36387000000002</v>
      </c>
      <c r="M10" s="221">
        <v>188.68571</v>
      </c>
      <c r="N10" s="125">
        <v>196.7576</v>
      </c>
      <c r="O10" s="221">
        <v>208.8457</v>
      </c>
      <c r="P10" s="125">
        <v>213.83485000000002</v>
      </c>
      <c r="Q10" s="221">
        <v>212.10872</v>
      </c>
      <c r="R10" s="125">
        <v>228.27564</v>
      </c>
      <c r="S10" s="221">
        <v>205.31743000000003</v>
      </c>
      <c r="T10" s="125">
        <v>203.3526</v>
      </c>
      <c r="U10" s="221">
        <v>204.6362236</v>
      </c>
      <c r="V10" s="125">
        <v>211.45964999999998</v>
      </c>
      <c r="W10" s="221">
        <v>207.99155</v>
      </c>
      <c r="X10" s="125">
        <v>211.285</v>
      </c>
      <c r="Y10" s="221">
        <v>204.976</v>
      </c>
      <c r="Z10" s="125">
        <v>205.958</v>
      </c>
      <c r="AA10" s="221">
        <v>207.49412000000004</v>
      </c>
      <c r="AB10" s="176">
        <v>208.4</v>
      </c>
      <c r="AC10" s="4"/>
    </row>
    <row r="11" spans="1:29" ht="20.25" customHeight="1">
      <c r="A11" s="212" t="s">
        <v>95</v>
      </c>
      <c r="B11" s="125">
        <v>98.825</v>
      </c>
      <c r="C11" s="221">
        <v>97.793</v>
      </c>
      <c r="D11" s="125">
        <v>119.08</v>
      </c>
      <c r="E11" s="221">
        <v>104.023</v>
      </c>
      <c r="F11" s="125">
        <v>105.945</v>
      </c>
      <c r="G11" s="221">
        <v>115.227</v>
      </c>
      <c r="H11" s="125">
        <v>156.9</v>
      </c>
      <c r="I11" s="221">
        <v>135.551</v>
      </c>
      <c r="J11" s="125">
        <v>148.685</v>
      </c>
      <c r="K11" s="221">
        <v>148.1744</v>
      </c>
      <c r="L11" s="125">
        <v>130.7626</v>
      </c>
      <c r="M11" s="221">
        <v>137.8916</v>
      </c>
      <c r="N11" s="125">
        <v>122.82366999999999</v>
      </c>
      <c r="O11" s="221">
        <v>141.75629</v>
      </c>
      <c r="P11" s="125">
        <v>162.28336000000002</v>
      </c>
      <c r="Q11" s="221">
        <v>165.05643</v>
      </c>
      <c r="R11" s="125">
        <v>146.82358</v>
      </c>
      <c r="S11" s="221">
        <v>140.40864000000002</v>
      </c>
      <c r="T11" s="125">
        <v>135.49832</v>
      </c>
      <c r="U11" s="221">
        <v>112.64589099999999</v>
      </c>
      <c r="V11" s="125">
        <v>126.29191</v>
      </c>
      <c r="W11" s="221">
        <v>133.344</v>
      </c>
      <c r="X11" s="125">
        <v>114.262</v>
      </c>
      <c r="Y11" s="221">
        <v>116.94</v>
      </c>
      <c r="Z11" s="125">
        <v>122.802</v>
      </c>
      <c r="AA11" s="221">
        <v>120.42728000000001</v>
      </c>
      <c r="AB11" s="176">
        <v>142.7</v>
      </c>
      <c r="AC11" s="4"/>
    </row>
    <row r="12" spans="1:29" ht="20.25" customHeight="1">
      <c r="A12" s="213" t="s">
        <v>105</v>
      </c>
      <c r="B12" s="126">
        <v>26.604</v>
      </c>
      <c r="C12" s="222">
        <v>27.64</v>
      </c>
      <c r="D12" s="127">
        <v>33.626</v>
      </c>
      <c r="E12" s="222">
        <v>23.971</v>
      </c>
      <c r="F12" s="127">
        <v>25.582</v>
      </c>
      <c r="G12" s="222">
        <v>42.922</v>
      </c>
      <c r="H12" s="127">
        <v>76.331</v>
      </c>
      <c r="I12" s="222">
        <v>56.526</v>
      </c>
      <c r="J12" s="127">
        <v>59.148</v>
      </c>
      <c r="K12" s="222">
        <v>51.0484</v>
      </c>
      <c r="L12" s="127">
        <v>22.6806</v>
      </c>
      <c r="M12" s="222">
        <v>13.239600000000001</v>
      </c>
      <c r="N12" s="127">
        <v>13.85167</v>
      </c>
      <c r="O12" s="222">
        <v>18.12929</v>
      </c>
      <c r="P12" s="127">
        <v>25.28136</v>
      </c>
      <c r="Q12" s="222">
        <v>27.49643</v>
      </c>
      <c r="R12" s="127">
        <v>5.77058</v>
      </c>
      <c r="S12" s="222">
        <v>2.3046400000000005</v>
      </c>
      <c r="T12" s="127">
        <v>3.8673200000000003</v>
      </c>
      <c r="U12" s="222">
        <v>6.399890999999999</v>
      </c>
      <c r="V12" s="127">
        <v>7.73891</v>
      </c>
      <c r="W12" s="222">
        <v>4.174</v>
      </c>
      <c r="X12" s="127">
        <v>3.68</v>
      </c>
      <c r="Y12" s="222">
        <v>0.847</v>
      </c>
      <c r="Z12" s="127">
        <v>0.834</v>
      </c>
      <c r="AA12" s="222">
        <v>0.8722799999999999</v>
      </c>
      <c r="AB12" s="127">
        <v>0.8</v>
      </c>
      <c r="AC12" s="4"/>
    </row>
    <row r="13" spans="1:29" ht="20.25" customHeight="1">
      <c r="A13" s="213" t="s">
        <v>106</v>
      </c>
      <c r="B13" s="128">
        <v>72.221</v>
      </c>
      <c r="C13" s="223">
        <v>70.153</v>
      </c>
      <c r="D13" s="128">
        <v>85.454</v>
      </c>
      <c r="E13" s="223">
        <v>80.052</v>
      </c>
      <c r="F13" s="128">
        <v>80.363</v>
      </c>
      <c r="G13" s="223">
        <v>72.305</v>
      </c>
      <c r="H13" s="128">
        <v>80.569</v>
      </c>
      <c r="I13" s="223">
        <v>79.025</v>
      </c>
      <c r="J13" s="128">
        <v>89.537</v>
      </c>
      <c r="K13" s="223">
        <v>97.126</v>
      </c>
      <c r="L13" s="128">
        <v>108.082</v>
      </c>
      <c r="M13" s="223">
        <v>124.652</v>
      </c>
      <c r="N13" s="128">
        <v>108.972</v>
      </c>
      <c r="O13" s="223">
        <v>123.627</v>
      </c>
      <c r="P13" s="128">
        <v>137.002</v>
      </c>
      <c r="Q13" s="223">
        <v>137.56</v>
      </c>
      <c r="R13" s="128">
        <v>141.053</v>
      </c>
      <c r="S13" s="223">
        <v>138.104</v>
      </c>
      <c r="T13" s="128">
        <v>131.631</v>
      </c>
      <c r="U13" s="223">
        <v>106.246</v>
      </c>
      <c r="V13" s="128">
        <v>118.553</v>
      </c>
      <c r="W13" s="223">
        <v>129.17</v>
      </c>
      <c r="X13" s="128">
        <v>110.582</v>
      </c>
      <c r="Y13" s="223">
        <v>116.093</v>
      </c>
      <c r="Z13" s="128">
        <v>121.968</v>
      </c>
      <c r="AA13" s="223">
        <v>119.555</v>
      </c>
      <c r="AB13" s="560">
        <v>141.9</v>
      </c>
      <c r="AC13" s="4"/>
    </row>
    <row r="14" spans="1:29" ht="20.25" customHeight="1">
      <c r="A14" s="212" t="s">
        <v>97</v>
      </c>
      <c r="B14" s="125">
        <v>119.343</v>
      </c>
      <c r="C14" s="220">
        <v>132.338</v>
      </c>
      <c r="D14" s="124">
        <v>135.005</v>
      </c>
      <c r="E14" s="220">
        <v>157.487</v>
      </c>
      <c r="F14" s="124">
        <v>178.943</v>
      </c>
      <c r="G14" s="220">
        <v>177.089</v>
      </c>
      <c r="H14" s="124">
        <v>182.59985</v>
      </c>
      <c r="I14" s="220">
        <v>202.176</v>
      </c>
      <c r="J14" s="124">
        <v>221.512</v>
      </c>
      <c r="K14" s="220">
        <v>239.57321</v>
      </c>
      <c r="L14" s="124">
        <v>224.51478</v>
      </c>
      <c r="M14" s="220">
        <v>245.96734</v>
      </c>
      <c r="N14" s="124">
        <v>241.05544</v>
      </c>
      <c r="O14" s="220">
        <v>260.07412999999997</v>
      </c>
      <c r="P14" s="124">
        <v>269.92353</v>
      </c>
      <c r="Q14" s="220">
        <v>263.81594</v>
      </c>
      <c r="R14" s="124">
        <v>284.63888</v>
      </c>
      <c r="S14" s="220">
        <v>262.38721000000004</v>
      </c>
      <c r="T14" s="124">
        <v>222.18537</v>
      </c>
      <c r="U14" s="220">
        <v>237.4282298</v>
      </c>
      <c r="V14" s="124">
        <v>241.89113</v>
      </c>
      <c r="W14" s="220">
        <v>258.40770000000003</v>
      </c>
      <c r="X14" s="124">
        <v>255.659</v>
      </c>
      <c r="Y14" s="220">
        <v>258.897</v>
      </c>
      <c r="Z14" s="124">
        <v>265.462</v>
      </c>
      <c r="AA14" s="220">
        <v>270.02637</v>
      </c>
      <c r="AB14" s="177">
        <v>265</v>
      </c>
      <c r="AC14" s="4"/>
    </row>
    <row r="15" spans="1:29" ht="20.25" customHeight="1">
      <c r="A15" s="212" t="s">
        <v>98</v>
      </c>
      <c r="B15" s="124">
        <v>22.547</v>
      </c>
      <c r="C15" s="220">
        <v>25.9</v>
      </c>
      <c r="D15" s="124">
        <v>29.3</v>
      </c>
      <c r="E15" s="220">
        <v>32.925</v>
      </c>
      <c r="F15" s="124">
        <v>33.305</v>
      </c>
      <c r="G15" s="220">
        <v>34.3</v>
      </c>
      <c r="H15" s="124">
        <v>36.56</v>
      </c>
      <c r="I15" s="220">
        <v>39.145</v>
      </c>
      <c r="J15" s="124">
        <v>40.445</v>
      </c>
      <c r="K15" s="220">
        <v>43.385</v>
      </c>
      <c r="L15" s="124">
        <v>46.333</v>
      </c>
      <c r="M15" s="220">
        <v>47.05</v>
      </c>
      <c r="N15" s="124">
        <v>48.57</v>
      </c>
      <c r="O15" s="220">
        <v>51.697</v>
      </c>
      <c r="P15" s="124">
        <v>54.851</v>
      </c>
      <c r="Q15" s="220">
        <v>60.854</v>
      </c>
      <c r="R15" s="124">
        <v>63.918</v>
      </c>
      <c r="S15" s="220">
        <v>63.751</v>
      </c>
      <c r="T15" s="124">
        <v>62.888</v>
      </c>
      <c r="U15" s="220">
        <v>63.754</v>
      </c>
      <c r="V15" s="124">
        <v>64.976</v>
      </c>
      <c r="W15" s="220">
        <v>65.878</v>
      </c>
      <c r="X15" s="124">
        <v>67.32</v>
      </c>
      <c r="Y15" s="220">
        <v>69.324</v>
      </c>
      <c r="Z15" s="124">
        <v>71.039</v>
      </c>
      <c r="AA15" s="220">
        <v>73.339</v>
      </c>
      <c r="AB15" s="177">
        <v>74.9</v>
      </c>
      <c r="AC15" s="4"/>
    </row>
    <row r="16" spans="1:29" ht="20.25" customHeight="1">
      <c r="A16" s="211" t="s">
        <v>109</v>
      </c>
      <c r="B16" s="129"/>
      <c r="C16" s="224"/>
      <c r="D16" s="129"/>
      <c r="E16" s="224"/>
      <c r="F16" s="129"/>
      <c r="G16" s="224"/>
      <c r="H16" s="129"/>
      <c r="I16" s="224"/>
      <c r="J16" s="129"/>
      <c r="K16" s="224"/>
      <c r="L16" s="129"/>
      <c r="M16" s="224"/>
      <c r="N16" s="129"/>
      <c r="O16" s="224"/>
      <c r="P16" s="129"/>
      <c r="Q16" s="224"/>
      <c r="R16" s="129"/>
      <c r="S16" s="224"/>
      <c r="T16" s="129"/>
      <c r="U16" s="224"/>
      <c r="V16" s="129"/>
      <c r="W16" s="224"/>
      <c r="X16" s="129"/>
      <c r="Y16" s="224"/>
      <c r="Z16" s="129"/>
      <c r="AA16" s="224"/>
      <c r="AB16" s="561"/>
      <c r="AC16" s="4"/>
    </row>
    <row r="17" spans="1:29" ht="20.25" customHeight="1">
      <c r="A17" s="212" t="s">
        <v>99</v>
      </c>
      <c r="B17" s="176">
        <v>85.416626</v>
      </c>
      <c r="C17" s="221">
        <v>75.519798</v>
      </c>
      <c r="D17" s="176">
        <v>113.340618</v>
      </c>
      <c r="E17" s="221">
        <v>104.246062</v>
      </c>
      <c r="F17" s="176">
        <v>75.960414</v>
      </c>
      <c r="G17" s="221">
        <v>135.06780500000002</v>
      </c>
      <c r="H17" s="176">
        <v>104.60150699999997</v>
      </c>
      <c r="I17" s="221">
        <v>93.20116000000002</v>
      </c>
      <c r="J17" s="176">
        <v>104.71</v>
      </c>
      <c r="K17" s="221">
        <v>30.00636</v>
      </c>
      <c r="L17" s="176">
        <v>95.65285999999999</v>
      </c>
      <c r="M17" s="221">
        <v>70.819983</v>
      </c>
      <c r="N17" s="176">
        <v>85.86215200000001</v>
      </c>
      <c r="O17" s="221">
        <v>117.77066599999999</v>
      </c>
      <c r="P17" s="176">
        <v>122.26139599999999</v>
      </c>
      <c r="Q17" s="221">
        <v>114.881326</v>
      </c>
      <c r="R17" s="176">
        <v>76.64209999999999</v>
      </c>
      <c r="S17" s="221">
        <v>83.858482</v>
      </c>
      <c r="T17" s="176">
        <v>108.03488499999999</v>
      </c>
      <c r="U17" s="221">
        <v>122.41049</v>
      </c>
      <c r="V17" s="176">
        <v>100.72934000000001</v>
      </c>
      <c r="W17" s="221">
        <v>56.484045</v>
      </c>
      <c r="X17" s="176">
        <v>74.072968</v>
      </c>
      <c r="Y17" s="221">
        <v>94.83579599999999</v>
      </c>
      <c r="Z17" s="176">
        <v>90.839302</v>
      </c>
      <c r="AA17" s="221">
        <v>121.88387200000003</v>
      </c>
      <c r="AB17" s="176">
        <v>99.5</v>
      </c>
      <c r="AC17" s="4"/>
    </row>
    <row r="18" spans="1:29" ht="20.25" customHeight="1">
      <c r="A18" s="212" t="s">
        <v>100</v>
      </c>
      <c r="B18" s="176" t="s">
        <v>185</v>
      </c>
      <c r="C18" s="221" t="s">
        <v>185</v>
      </c>
      <c r="D18" s="176" t="s">
        <v>185</v>
      </c>
      <c r="E18" s="221" t="s">
        <v>185</v>
      </c>
      <c r="F18" s="176" t="s">
        <v>185</v>
      </c>
      <c r="G18" s="221" t="s">
        <v>185</v>
      </c>
      <c r="H18" s="176" t="s">
        <v>185</v>
      </c>
      <c r="I18" s="221" t="s">
        <v>185</v>
      </c>
      <c r="J18" s="176" t="s">
        <v>185</v>
      </c>
      <c r="K18" s="221" t="s">
        <v>185</v>
      </c>
      <c r="L18" s="176" t="s">
        <v>185</v>
      </c>
      <c r="M18" s="221" t="s">
        <v>185</v>
      </c>
      <c r="N18" s="176" t="s">
        <v>185</v>
      </c>
      <c r="O18" s="221" t="s">
        <v>185</v>
      </c>
      <c r="P18" s="176">
        <v>0.4456</v>
      </c>
      <c r="Q18" s="221">
        <v>0.4417</v>
      </c>
      <c r="R18" s="176">
        <v>0.4079</v>
      </c>
      <c r="S18" s="221">
        <v>0.39857</v>
      </c>
      <c r="T18" s="176">
        <v>0.3677</v>
      </c>
      <c r="U18" s="221">
        <v>1.50078</v>
      </c>
      <c r="V18" s="176">
        <v>2.510583</v>
      </c>
      <c r="W18" s="221">
        <v>2.82519</v>
      </c>
      <c r="X18" s="176">
        <v>3.5678829999999997</v>
      </c>
      <c r="Y18" s="221">
        <v>3.610210233592881</v>
      </c>
      <c r="Z18" s="176">
        <v>3.1742950000000003</v>
      </c>
      <c r="AA18" s="221">
        <v>2.68615</v>
      </c>
      <c r="AB18" s="176">
        <v>18</v>
      </c>
      <c r="AC18" s="4"/>
    </row>
    <row r="19" spans="1:29" ht="20.25" customHeight="1">
      <c r="A19" s="212" t="s">
        <v>101</v>
      </c>
      <c r="B19" s="176" t="s">
        <v>185</v>
      </c>
      <c r="C19" s="221" t="s">
        <v>185</v>
      </c>
      <c r="D19" s="176" t="s">
        <v>185</v>
      </c>
      <c r="E19" s="221" t="s">
        <v>185</v>
      </c>
      <c r="F19" s="176" t="s">
        <v>185</v>
      </c>
      <c r="G19" s="221" t="s">
        <v>185</v>
      </c>
      <c r="H19" s="176" t="s">
        <v>185</v>
      </c>
      <c r="I19" s="221" t="s">
        <v>185</v>
      </c>
      <c r="J19" s="176" t="s">
        <v>185</v>
      </c>
      <c r="K19" s="221" t="s">
        <v>185</v>
      </c>
      <c r="L19" s="176" t="s">
        <v>185</v>
      </c>
      <c r="M19" s="221" t="s">
        <v>185</v>
      </c>
      <c r="N19" s="176" t="s">
        <v>185</v>
      </c>
      <c r="O19" s="221" t="s">
        <v>185</v>
      </c>
      <c r="P19" s="176" t="s">
        <v>185</v>
      </c>
      <c r="Q19" s="221" t="s">
        <v>185</v>
      </c>
      <c r="R19" s="176" t="s">
        <v>185</v>
      </c>
      <c r="S19" s="221" t="s">
        <v>185</v>
      </c>
      <c r="T19" s="176" t="s">
        <v>185</v>
      </c>
      <c r="U19" s="221" t="s">
        <v>185</v>
      </c>
      <c r="V19" s="176" t="s">
        <v>185</v>
      </c>
      <c r="W19" s="221">
        <v>3.141086</v>
      </c>
      <c r="X19" s="176">
        <v>17.795811</v>
      </c>
      <c r="Y19" s="221">
        <v>20.014197</v>
      </c>
      <c r="Z19" s="176">
        <v>21.326725</v>
      </c>
      <c r="AA19" s="221">
        <v>20.358331</v>
      </c>
      <c r="AB19" s="176">
        <v>18.7</v>
      </c>
      <c r="AC19" s="4"/>
    </row>
    <row r="20" spans="1:29" ht="20.25" customHeight="1">
      <c r="A20" s="212" t="s">
        <v>102</v>
      </c>
      <c r="B20" s="176" t="s">
        <v>185</v>
      </c>
      <c r="C20" s="221" t="s">
        <v>185</v>
      </c>
      <c r="D20" s="176" t="s">
        <v>185</v>
      </c>
      <c r="E20" s="221" t="s">
        <v>185</v>
      </c>
      <c r="F20" s="176" t="s">
        <v>185</v>
      </c>
      <c r="G20" s="221" t="s">
        <v>185</v>
      </c>
      <c r="H20" s="176" t="s">
        <v>185</v>
      </c>
      <c r="I20" s="221" t="s">
        <v>185</v>
      </c>
      <c r="J20" s="176" t="s">
        <v>185</v>
      </c>
      <c r="K20" s="221" t="s">
        <v>185</v>
      </c>
      <c r="L20" s="176" t="s">
        <v>185</v>
      </c>
      <c r="M20" s="221" t="s">
        <v>185</v>
      </c>
      <c r="N20" s="176" t="s">
        <v>185</v>
      </c>
      <c r="O20" s="221" t="s">
        <v>185</v>
      </c>
      <c r="P20" s="176" t="s">
        <v>185</v>
      </c>
      <c r="Q20" s="221" t="s">
        <v>185</v>
      </c>
      <c r="R20" s="176" t="s">
        <v>185</v>
      </c>
      <c r="S20" s="221" t="s">
        <v>185</v>
      </c>
      <c r="T20" s="176" t="s">
        <v>185</v>
      </c>
      <c r="U20" s="221" t="s">
        <v>185</v>
      </c>
      <c r="V20" s="176" t="s">
        <v>185</v>
      </c>
      <c r="W20" s="221" t="s">
        <v>185</v>
      </c>
      <c r="X20" s="176">
        <v>0.901454</v>
      </c>
      <c r="Y20" s="221">
        <v>2.7114430528777946</v>
      </c>
      <c r="Z20" s="176">
        <v>24.620094721</v>
      </c>
      <c r="AA20" s="221">
        <v>25.870643</v>
      </c>
      <c r="AB20" s="176">
        <v>30.3</v>
      </c>
      <c r="AC20" s="4"/>
    </row>
    <row r="21" spans="1:29" ht="20.25" customHeight="1">
      <c r="A21" s="212" t="s">
        <v>103</v>
      </c>
      <c r="B21" s="177">
        <v>1576</v>
      </c>
      <c r="C21" s="220">
        <v>1543.3</v>
      </c>
      <c r="D21" s="177">
        <v>1625.5</v>
      </c>
      <c r="E21" s="220">
        <v>1562.2</v>
      </c>
      <c r="F21" s="177">
        <v>1424.2</v>
      </c>
      <c r="G21" s="220">
        <v>1639.8</v>
      </c>
      <c r="H21" s="177">
        <v>1595.1</v>
      </c>
      <c r="I21" s="220">
        <v>1741</v>
      </c>
      <c r="J21" s="177">
        <v>1767</v>
      </c>
      <c r="K21" s="220">
        <v>1314.4</v>
      </c>
      <c r="L21" s="177">
        <v>1553.3</v>
      </c>
      <c r="M21" s="220">
        <v>1671.5</v>
      </c>
      <c r="N21" s="177">
        <v>1524.383</v>
      </c>
      <c r="O21" s="220">
        <v>1557.04</v>
      </c>
      <c r="P21" s="177">
        <v>1611.202</v>
      </c>
      <c r="Q21" s="220">
        <v>1531.94</v>
      </c>
      <c r="R21" s="177">
        <v>1500.161</v>
      </c>
      <c r="S21" s="220">
        <v>1440.932</v>
      </c>
      <c r="T21" s="177">
        <v>1540.215</v>
      </c>
      <c r="U21" s="220">
        <v>1362.347</v>
      </c>
      <c r="V21" s="177">
        <v>1406.371</v>
      </c>
      <c r="W21" s="220">
        <v>1363.328</v>
      </c>
      <c r="X21" s="177">
        <v>1290.909</v>
      </c>
      <c r="Y21" s="220">
        <v>1260.711</v>
      </c>
      <c r="Z21" s="177">
        <v>1208.536</v>
      </c>
      <c r="AA21" s="220">
        <v>1437.947</v>
      </c>
      <c r="AB21" s="177">
        <v>1288</v>
      </c>
      <c r="AC21" s="4"/>
    </row>
    <row r="22" spans="1:29" ht="20.25" customHeight="1" thickBot="1">
      <c r="A22" s="212" t="s">
        <v>104</v>
      </c>
      <c r="B22" s="130">
        <v>98.447</v>
      </c>
      <c r="C22" s="225">
        <v>75.467</v>
      </c>
      <c r="D22" s="130">
        <v>58.87</v>
      </c>
      <c r="E22" s="225">
        <v>50.442</v>
      </c>
      <c r="F22" s="130">
        <v>40.482</v>
      </c>
      <c r="G22" s="225">
        <v>34.8</v>
      </c>
      <c r="H22" s="130">
        <v>30</v>
      </c>
      <c r="I22" s="225">
        <v>25.8</v>
      </c>
      <c r="J22" s="130">
        <v>23.2</v>
      </c>
      <c r="K22" s="225">
        <v>20.2</v>
      </c>
      <c r="L22" s="130">
        <v>19.3</v>
      </c>
      <c r="M22" s="225">
        <v>19.32</v>
      </c>
      <c r="N22" s="130">
        <v>19.18</v>
      </c>
      <c r="O22" s="225">
        <v>19.11</v>
      </c>
      <c r="P22" s="130">
        <v>19.275</v>
      </c>
      <c r="Q22" s="225">
        <v>19.98</v>
      </c>
      <c r="R22" s="130">
        <v>20.962</v>
      </c>
      <c r="S22" s="225">
        <v>21.054</v>
      </c>
      <c r="T22" s="130">
        <v>20.315</v>
      </c>
      <c r="U22" s="225">
        <v>20.2698</v>
      </c>
      <c r="V22" s="130">
        <v>20.311</v>
      </c>
      <c r="W22" s="225">
        <v>20.101</v>
      </c>
      <c r="X22" s="130">
        <v>19.765</v>
      </c>
      <c r="Y22" s="225">
        <v>19.227</v>
      </c>
      <c r="Z22" s="130">
        <v>18.272</v>
      </c>
      <c r="AA22" s="225">
        <v>17.117</v>
      </c>
      <c r="AB22" s="173">
        <v>16.9</v>
      </c>
      <c r="AC22" s="4"/>
    </row>
    <row r="23" spans="1:29" ht="20.25" customHeight="1">
      <c r="A23" s="214" t="s">
        <v>25</v>
      </c>
      <c r="B23" s="131"/>
      <c r="C23" s="226"/>
      <c r="D23" s="131"/>
      <c r="E23" s="226"/>
      <c r="F23" s="131"/>
      <c r="G23" s="226"/>
      <c r="H23" s="131"/>
      <c r="I23" s="226"/>
      <c r="J23" s="131"/>
      <c r="K23" s="226"/>
      <c r="L23" s="131"/>
      <c r="M23" s="226"/>
      <c r="N23" s="131"/>
      <c r="O23" s="226"/>
      <c r="P23" s="131"/>
      <c r="Q23" s="226"/>
      <c r="R23" s="131"/>
      <c r="S23" s="226"/>
      <c r="T23" s="131"/>
      <c r="U23" s="226"/>
      <c r="V23" s="131"/>
      <c r="W23" s="226"/>
      <c r="X23" s="131"/>
      <c r="Y23" s="226"/>
      <c r="Z23" s="131" t="s">
        <v>10</v>
      </c>
      <c r="AA23" s="226"/>
      <c r="AB23" s="536"/>
      <c r="AC23" s="4"/>
    </row>
    <row r="24" spans="1:29" ht="20.25" customHeight="1">
      <c r="A24" s="211" t="s">
        <v>90</v>
      </c>
      <c r="B24" s="157">
        <f>B25+B26</f>
        <v>433.85285999999996</v>
      </c>
      <c r="C24" s="227">
        <f aca="true" t="shared" si="0" ref="C24:Z24">C25+C26</f>
        <v>459.92154</v>
      </c>
      <c r="D24" s="157">
        <f t="shared" si="0"/>
        <v>504.43569</v>
      </c>
      <c r="E24" s="227">
        <f t="shared" si="0"/>
        <v>529.94238</v>
      </c>
      <c r="F24" s="157">
        <f t="shared" si="0"/>
        <v>568.36618</v>
      </c>
      <c r="G24" s="227">
        <f t="shared" si="0"/>
        <v>584.25668</v>
      </c>
      <c r="H24" s="157">
        <f t="shared" si="0"/>
        <v>634.7008471999999</v>
      </c>
      <c r="I24" s="227">
        <f t="shared" si="0"/>
        <v>647.3097600000001</v>
      </c>
      <c r="J24" s="157">
        <f t="shared" si="0"/>
        <v>707.1774796</v>
      </c>
      <c r="K24" s="227">
        <f t="shared" si="0"/>
        <v>778.9174474</v>
      </c>
      <c r="L24" s="157">
        <f t="shared" si="0"/>
        <v>849.0345215</v>
      </c>
      <c r="M24" s="227">
        <f>M25+M26</f>
        <v>901.1685701</v>
      </c>
      <c r="N24" s="157">
        <f t="shared" si="0"/>
        <v>898.7580552000001</v>
      </c>
      <c r="O24" s="227">
        <f t="shared" si="0"/>
        <v>956.2751034</v>
      </c>
      <c r="P24" s="157">
        <f t="shared" si="0"/>
        <v>980.0873217000002</v>
      </c>
      <c r="Q24" s="227">
        <f t="shared" si="0"/>
        <v>1030.5398968</v>
      </c>
      <c r="R24" s="157">
        <f t="shared" si="0"/>
        <v>1122.1450444</v>
      </c>
      <c r="S24" s="227">
        <f t="shared" si="0"/>
        <v>1136.0031115000002</v>
      </c>
      <c r="T24" s="157">
        <f t="shared" si="0"/>
        <v>1140.918394</v>
      </c>
      <c r="U24" s="227">
        <f t="shared" si="0"/>
        <v>1110.562153084</v>
      </c>
      <c r="V24" s="157">
        <f t="shared" si="0"/>
        <v>1189.0491777</v>
      </c>
      <c r="W24" s="227">
        <f t="shared" si="0"/>
        <v>1195.7117175</v>
      </c>
      <c r="X24" s="157">
        <f t="shared" si="0"/>
        <v>1205.30325</v>
      </c>
      <c r="Y24" s="227">
        <f t="shared" si="0"/>
        <v>1235.36292</v>
      </c>
      <c r="Z24" s="157">
        <f t="shared" si="0"/>
        <v>1279.38294</v>
      </c>
      <c r="AA24" s="227">
        <v>1283.1673978200001</v>
      </c>
      <c r="AB24" s="554">
        <v>1328.5</v>
      </c>
      <c r="AC24" s="4"/>
    </row>
    <row r="25" spans="1:29" ht="20.25" customHeight="1">
      <c r="A25" s="215" t="s">
        <v>76</v>
      </c>
      <c r="B25" s="158">
        <v>34.906</v>
      </c>
      <c r="C25" s="228">
        <v>37.1845</v>
      </c>
      <c r="D25" s="158">
        <v>37.689800000000005</v>
      </c>
      <c r="E25" s="228">
        <v>38.719</v>
      </c>
      <c r="F25" s="158">
        <v>38.812</v>
      </c>
      <c r="G25" s="228">
        <v>39.11332</v>
      </c>
      <c r="H25" s="158">
        <v>24.9759312</v>
      </c>
      <c r="I25" s="228">
        <v>28.316329999999997</v>
      </c>
      <c r="J25" s="158">
        <v>43.86345</v>
      </c>
      <c r="K25" s="228">
        <v>84.70006</v>
      </c>
      <c r="L25" s="158">
        <v>156.85008</v>
      </c>
      <c r="M25" s="228">
        <v>185.4771726</v>
      </c>
      <c r="N25" s="158">
        <v>193.91988</v>
      </c>
      <c r="O25" s="228">
        <v>196.02911999999998</v>
      </c>
      <c r="P25" s="158">
        <v>179.39576</v>
      </c>
      <c r="Q25" s="228">
        <v>225.57894</v>
      </c>
      <c r="R25" s="158">
        <v>300.359</v>
      </c>
      <c r="S25" s="228">
        <v>355.00952</v>
      </c>
      <c r="T25" s="158">
        <v>403.87854000000004</v>
      </c>
      <c r="U25" s="228">
        <v>369.34206</v>
      </c>
      <c r="V25" s="158">
        <v>414.0577</v>
      </c>
      <c r="W25" s="228">
        <v>397.72814</v>
      </c>
      <c r="X25" s="158">
        <v>418.36111999999997</v>
      </c>
      <c r="Y25" s="228">
        <v>440.64268000000004</v>
      </c>
      <c r="Z25" s="158">
        <v>460.34132</v>
      </c>
      <c r="AA25" s="228">
        <v>446.88604342</v>
      </c>
      <c r="AB25" s="557">
        <v>455.3</v>
      </c>
      <c r="AC25" s="4"/>
    </row>
    <row r="26" spans="1:29" ht="20.25" customHeight="1">
      <c r="A26" s="215" t="s">
        <v>92</v>
      </c>
      <c r="B26" s="158">
        <f>B27+B28+B29+B32+B33</f>
        <v>398.94685999999996</v>
      </c>
      <c r="C26" s="228">
        <f aca="true" t="shared" si="1" ref="C26:Z26">C27+C28+C29+C32+C33</f>
        <v>422.73704</v>
      </c>
      <c r="D26" s="158">
        <f t="shared" si="1"/>
        <v>466.74589000000003</v>
      </c>
      <c r="E26" s="228">
        <f t="shared" si="1"/>
        <v>491.2233799999999</v>
      </c>
      <c r="F26" s="158">
        <f t="shared" si="1"/>
        <v>529.55418</v>
      </c>
      <c r="G26" s="228">
        <f t="shared" si="1"/>
        <v>545.1433599999999</v>
      </c>
      <c r="H26" s="158">
        <f t="shared" si="1"/>
        <v>609.7249159999999</v>
      </c>
      <c r="I26" s="228">
        <f t="shared" si="1"/>
        <v>618.9934300000001</v>
      </c>
      <c r="J26" s="158">
        <f t="shared" si="1"/>
        <v>663.3140296</v>
      </c>
      <c r="K26" s="228">
        <f t="shared" si="1"/>
        <v>694.2173874</v>
      </c>
      <c r="L26" s="158">
        <f t="shared" si="1"/>
        <v>692.1844415</v>
      </c>
      <c r="M26" s="228">
        <f t="shared" si="1"/>
        <v>715.6913975</v>
      </c>
      <c r="N26" s="158">
        <f t="shared" si="1"/>
        <v>704.8381752</v>
      </c>
      <c r="O26" s="228">
        <f t="shared" si="1"/>
        <v>760.2459834</v>
      </c>
      <c r="P26" s="158">
        <f t="shared" si="1"/>
        <v>800.6915617000002</v>
      </c>
      <c r="Q26" s="228">
        <f t="shared" si="1"/>
        <v>804.9609568000001</v>
      </c>
      <c r="R26" s="158">
        <f t="shared" si="1"/>
        <v>821.7860444</v>
      </c>
      <c r="S26" s="228">
        <f t="shared" si="1"/>
        <v>780.9935915000002</v>
      </c>
      <c r="T26" s="158">
        <f t="shared" si="1"/>
        <v>737.039854</v>
      </c>
      <c r="U26" s="228">
        <f t="shared" si="1"/>
        <v>741.220093084</v>
      </c>
      <c r="V26" s="158">
        <f t="shared" si="1"/>
        <v>774.9914777</v>
      </c>
      <c r="W26" s="228">
        <f t="shared" si="1"/>
        <v>797.9835775</v>
      </c>
      <c r="X26" s="158">
        <f t="shared" si="1"/>
        <v>786.94213</v>
      </c>
      <c r="Y26" s="228">
        <f t="shared" si="1"/>
        <v>794.72024</v>
      </c>
      <c r="Z26" s="158">
        <f t="shared" si="1"/>
        <v>819.04162</v>
      </c>
      <c r="AA26" s="228">
        <v>836.2813544</v>
      </c>
      <c r="AB26" s="557">
        <v>873.2</v>
      </c>
      <c r="AC26" s="4"/>
    </row>
    <row r="27" spans="1:29" ht="20.25" customHeight="1">
      <c r="A27" s="212" t="s">
        <v>93</v>
      </c>
      <c r="B27" s="124">
        <v>63.934920000000005</v>
      </c>
      <c r="C27" s="220">
        <v>66.36924</v>
      </c>
      <c r="D27" s="124">
        <v>73.27584000000002</v>
      </c>
      <c r="E27" s="220">
        <v>78.09264</v>
      </c>
      <c r="F27" s="124">
        <v>85.96260000000001</v>
      </c>
      <c r="G27" s="220">
        <v>90.67464</v>
      </c>
      <c r="H27" s="124">
        <v>94.37796</v>
      </c>
      <c r="I27" s="220">
        <v>94.68468000000001</v>
      </c>
      <c r="J27" s="124">
        <v>95.67936</v>
      </c>
      <c r="K27" s="220">
        <v>96.6654</v>
      </c>
      <c r="L27" s="124">
        <v>99.36000000000001</v>
      </c>
      <c r="M27" s="220">
        <v>94.76892</v>
      </c>
      <c r="N27" s="124">
        <v>94.50756000000001</v>
      </c>
      <c r="O27" s="220">
        <v>96.38136</v>
      </c>
      <c r="P27" s="124">
        <v>97.578</v>
      </c>
      <c r="Q27" s="220">
        <v>100.08684000000001</v>
      </c>
      <c r="R27" s="124">
        <v>96.24636</v>
      </c>
      <c r="S27" s="220">
        <v>106.85520000000001</v>
      </c>
      <c r="T27" s="124">
        <v>109.51848000000001</v>
      </c>
      <c r="U27" s="220">
        <v>120.60036000000001</v>
      </c>
      <c r="V27" s="124">
        <v>127.68408000000001</v>
      </c>
      <c r="W27" s="220">
        <v>130.01472</v>
      </c>
      <c r="X27" s="124">
        <v>136.57356000000001</v>
      </c>
      <c r="Y27" s="220">
        <v>142.66584000000003</v>
      </c>
      <c r="Z27" s="124">
        <v>151.74432</v>
      </c>
      <c r="AA27" s="220">
        <v>163.0364868</v>
      </c>
      <c r="AB27" s="177">
        <v>178.9</v>
      </c>
      <c r="AC27" s="21"/>
    </row>
    <row r="28" spans="1:29" ht="20.25" customHeight="1">
      <c r="A28" s="212" t="s">
        <v>94</v>
      </c>
      <c r="B28" s="124">
        <v>93.31389999999999</v>
      </c>
      <c r="C28" s="220">
        <v>99.6466</v>
      </c>
      <c r="D28" s="124">
        <v>108.37805</v>
      </c>
      <c r="E28" s="220">
        <v>118.2003</v>
      </c>
      <c r="F28" s="124">
        <v>125.6541</v>
      </c>
      <c r="G28" s="220">
        <v>127.58319999999999</v>
      </c>
      <c r="H28" s="124">
        <v>137.3903</v>
      </c>
      <c r="I28" s="220">
        <v>146.97015</v>
      </c>
      <c r="J28" s="124">
        <v>156.6701496</v>
      </c>
      <c r="K28" s="220">
        <v>166.60452980000002</v>
      </c>
      <c r="L28" s="124">
        <v>191.25750870000002</v>
      </c>
      <c r="M28" s="220">
        <v>190.57256710000001</v>
      </c>
      <c r="N28" s="124">
        <v>198.725176</v>
      </c>
      <c r="O28" s="220">
        <v>210.934157</v>
      </c>
      <c r="P28" s="124">
        <v>215.97319850000002</v>
      </c>
      <c r="Q28" s="220">
        <v>214.2298072</v>
      </c>
      <c r="R28" s="124">
        <v>230.55839640000002</v>
      </c>
      <c r="S28" s="220">
        <v>207.37060430000002</v>
      </c>
      <c r="T28" s="124">
        <v>205.386126</v>
      </c>
      <c r="U28" s="220">
        <v>206.682585836</v>
      </c>
      <c r="V28" s="124">
        <v>213.5742465</v>
      </c>
      <c r="W28" s="220">
        <v>210.0714655</v>
      </c>
      <c r="X28" s="124">
        <v>213.39785</v>
      </c>
      <c r="Y28" s="220">
        <v>207.02576</v>
      </c>
      <c r="Z28" s="124">
        <v>208.01758</v>
      </c>
      <c r="AA28" s="220">
        <v>209.56906120000005</v>
      </c>
      <c r="AB28" s="177">
        <v>210.5</v>
      </c>
      <c r="AC28" s="21"/>
    </row>
    <row r="29" spans="1:29" ht="20.25" customHeight="1">
      <c r="A29" s="212" t="s">
        <v>95</v>
      </c>
      <c r="B29" s="124">
        <v>102.778</v>
      </c>
      <c r="C29" s="220">
        <v>101.70472</v>
      </c>
      <c r="D29" s="124">
        <v>123.8432</v>
      </c>
      <c r="E29" s="220">
        <v>108.18392</v>
      </c>
      <c r="F29" s="124">
        <v>110.1828</v>
      </c>
      <c r="G29" s="220">
        <v>119.83608</v>
      </c>
      <c r="H29" s="124">
        <v>163.176</v>
      </c>
      <c r="I29" s="220">
        <v>140.97304</v>
      </c>
      <c r="J29" s="124">
        <v>154.6324</v>
      </c>
      <c r="K29" s="220">
        <v>154.101376</v>
      </c>
      <c r="L29" s="124">
        <v>135.993104</v>
      </c>
      <c r="M29" s="220">
        <v>143.40726400000003</v>
      </c>
      <c r="N29" s="124">
        <v>127.7366168</v>
      </c>
      <c r="O29" s="220">
        <v>147.4265416</v>
      </c>
      <c r="P29" s="124">
        <v>168.77469440000002</v>
      </c>
      <c r="Q29" s="220">
        <v>171.6586872</v>
      </c>
      <c r="R29" s="124">
        <v>152.6965232</v>
      </c>
      <c r="S29" s="220">
        <v>146.02498560000004</v>
      </c>
      <c r="T29" s="124">
        <v>140.9182528</v>
      </c>
      <c r="U29" s="220">
        <v>117.15172663999999</v>
      </c>
      <c r="V29" s="124">
        <v>131.3435864</v>
      </c>
      <c r="W29" s="220">
        <v>138.67776</v>
      </c>
      <c r="X29" s="124">
        <v>118.83248</v>
      </c>
      <c r="Y29" s="220">
        <v>121.6176</v>
      </c>
      <c r="Z29" s="124">
        <v>127.71408000000001</v>
      </c>
      <c r="AA29" s="220">
        <v>125.24437120000002</v>
      </c>
      <c r="AB29" s="177">
        <v>148.4</v>
      </c>
      <c r="AC29" s="21"/>
    </row>
    <row r="30" spans="1:29" ht="20.25" customHeight="1">
      <c r="A30" s="213" t="s">
        <v>96</v>
      </c>
      <c r="B30" s="126">
        <v>27.66816</v>
      </c>
      <c r="C30" s="222">
        <v>28.745600000000003</v>
      </c>
      <c r="D30" s="126">
        <v>34.97104</v>
      </c>
      <c r="E30" s="222">
        <v>24.92984</v>
      </c>
      <c r="F30" s="126">
        <v>26.605280000000004</v>
      </c>
      <c r="G30" s="222">
        <v>44.63888000000001</v>
      </c>
      <c r="H30" s="126">
        <v>79.38424</v>
      </c>
      <c r="I30" s="222">
        <v>58.78704</v>
      </c>
      <c r="J30" s="126">
        <v>61.513920000000006</v>
      </c>
      <c r="K30" s="222">
        <v>53.090336</v>
      </c>
      <c r="L30" s="126">
        <v>23.587823999999998</v>
      </c>
      <c r="M30" s="222">
        <v>13.769184000000001</v>
      </c>
      <c r="N30" s="126">
        <v>14.405736800000001</v>
      </c>
      <c r="O30" s="222">
        <v>18.8544616</v>
      </c>
      <c r="P30" s="126">
        <v>26.2926144</v>
      </c>
      <c r="Q30" s="222">
        <v>28.596287200000003</v>
      </c>
      <c r="R30" s="126">
        <v>6.0014032</v>
      </c>
      <c r="S30" s="222">
        <v>2.3968256000000006</v>
      </c>
      <c r="T30" s="126">
        <v>4.022012800000001</v>
      </c>
      <c r="U30" s="222">
        <v>6.655886639999999</v>
      </c>
      <c r="V30" s="126">
        <v>8.0484664</v>
      </c>
      <c r="W30" s="222">
        <v>4.340960000000001</v>
      </c>
      <c r="X30" s="126">
        <v>3.8272000000000004</v>
      </c>
      <c r="Y30" s="222">
        <v>0.88088</v>
      </c>
      <c r="Z30" s="126">
        <v>0.86736</v>
      </c>
      <c r="AA30" s="222">
        <v>0.9071712</v>
      </c>
      <c r="AB30" s="127">
        <v>0.8</v>
      </c>
      <c r="AC30" s="15"/>
    </row>
    <row r="31" spans="1:29" ht="20.25" customHeight="1">
      <c r="A31" s="213" t="s">
        <v>107</v>
      </c>
      <c r="B31" s="126">
        <v>75.10983999999999</v>
      </c>
      <c r="C31" s="222">
        <v>72.95912</v>
      </c>
      <c r="D31" s="126">
        <v>88.87216000000001</v>
      </c>
      <c r="E31" s="222">
        <v>83.25408</v>
      </c>
      <c r="F31" s="126">
        <v>83.57752</v>
      </c>
      <c r="G31" s="222">
        <v>75.1972</v>
      </c>
      <c r="H31" s="126">
        <v>83.79176000000001</v>
      </c>
      <c r="I31" s="222">
        <v>82.186</v>
      </c>
      <c r="J31" s="126">
        <v>93.11847999999999</v>
      </c>
      <c r="K31" s="222">
        <v>101.01104000000001</v>
      </c>
      <c r="L31" s="126">
        <v>112.40527999999999</v>
      </c>
      <c r="M31" s="222">
        <v>129.63808</v>
      </c>
      <c r="N31" s="126">
        <v>113.33088</v>
      </c>
      <c r="O31" s="222">
        <v>128.57208</v>
      </c>
      <c r="P31" s="126">
        <v>142.48208000000002</v>
      </c>
      <c r="Q31" s="222">
        <v>143.0624</v>
      </c>
      <c r="R31" s="126">
        <v>146.69512</v>
      </c>
      <c r="S31" s="222">
        <v>143.62816</v>
      </c>
      <c r="T31" s="126">
        <v>136.89624</v>
      </c>
      <c r="U31" s="222">
        <v>110.49584</v>
      </c>
      <c r="V31" s="126">
        <v>123.29512</v>
      </c>
      <c r="W31" s="222">
        <v>134.33679999999998</v>
      </c>
      <c r="X31" s="126">
        <v>115.00528</v>
      </c>
      <c r="Y31" s="222">
        <v>120.73672</v>
      </c>
      <c r="Z31" s="126">
        <v>126.84672</v>
      </c>
      <c r="AA31" s="222">
        <v>124.33720000000001</v>
      </c>
      <c r="AB31" s="127">
        <v>147.6</v>
      </c>
      <c r="AC31" s="15"/>
    </row>
    <row r="32" spans="1:29" ht="20.25" customHeight="1">
      <c r="A32" s="212" t="s">
        <v>108</v>
      </c>
      <c r="B32" s="124">
        <v>114.56927999999999</v>
      </c>
      <c r="C32" s="220">
        <v>127.04448</v>
      </c>
      <c r="D32" s="124">
        <v>129.60479999999998</v>
      </c>
      <c r="E32" s="220">
        <v>151.18751999999998</v>
      </c>
      <c r="F32" s="124">
        <v>171.78528</v>
      </c>
      <c r="G32" s="220">
        <v>170.00544</v>
      </c>
      <c r="H32" s="124">
        <v>175.295856</v>
      </c>
      <c r="I32" s="220">
        <v>194.08896</v>
      </c>
      <c r="J32" s="124">
        <v>212.65151999999998</v>
      </c>
      <c r="K32" s="220">
        <v>229.99028159999997</v>
      </c>
      <c r="L32" s="124">
        <v>215.53418879999998</v>
      </c>
      <c r="M32" s="220">
        <v>236.1286464</v>
      </c>
      <c r="N32" s="124">
        <v>231.4132224</v>
      </c>
      <c r="O32" s="220">
        <v>249.67116479999996</v>
      </c>
      <c r="P32" s="124">
        <v>259.12658880000004</v>
      </c>
      <c r="Q32" s="220">
        <v>253.26330240000001</v>
      </c>
      <c r="R32" s="124">
        <v>273.25332480000003</v>
      </c>
      <c r="S32" s="220">
        <v>251.89172160000004</v>
      </c>
      <c r="T32" s="124">
        <v>213.2979552</v>
      </c>
      <c r="U32" s="220">
        <v>227.93110060799998</v>
      </c>
      <c r="V32" s="124">
        <v>232.21548479999998</v>
      </c>
      <c r="W32" s="220">
        <v>248.07139200000003</v>
      </c>
      <c r="X32" s="124">
        <v>245.43264</v>
      </c>
      <c r="Y32" s="220">
        <v>248.54111999999998</v>
      </c>
      <c r="Z32" s="124">
        <v>254.84351999999998</v>
      </c>
      <c r="AA32" s="220">
        <v>259.22531519999995</v>
      </c>
      <c r="AB32" s="177">
        <v>254.4</v>
      </c>
      <c r="AC32" s="21"/>
    </row>
    <row r="33" spans="1:29" ht="20.25" customHeight="1">
      <c r="A33" s="212" t="s">
        <v>170</v>
      </c>
      <c r="B33" s="124">
        <v>24.35076</v>
      </c>
      <c r="C33" s="220">
        <v>27.972000000000005</v>
      </c>
      <c r="D33" s="124">
        <v>31.644000000000002</v>
      </c>
      <c r="E33" s="220">
        <v>35.559</v>
      </c>
      <c r="F33" s="124">
        <v>35.9694</v>
      </c>
      <c r="G33" s="220">
        <v>37.044</v>
      </c>
      <c r="H33" s="124">
        <v>39.4848</v>
      </c>
      <c r="I33" s="220">
        <v>42.27660000000001</v>
      </c>
      <c r="J33" s="124">
        <v>43.680600000000005</v>
      </c>
      <c r="K33" s="220">
        <v>46.8558</v>
      </c>
      <c r="L33" s="124">
        <v>50.03964</v>
      </c>
      <c r="M33" s="220">
        <v>50.814</v>
      </c>
      <c r="N33" s="124">
        <v>52.455600000000004</v>
      </c>
      <c r="O33" s="220">
        <v>55.83276000000001</v>
      </c>
      <c r="P33" s="124">
        <v>59.23908</v>
      </c>
      <c r="Q33" s="220">
        <v>65.72232000000001</v>
      </c>
      <c r="R33" s="124">
        <v>69.03144</v>
      </c>
      <c r="S33" s="220">
        <v>68.85108</v>
      </c>
      <c r="T33" s="124">
        <v>67.91904</v>
      </c>
      <c r="U33" s="220">
        <v>68.85432</v>
      </c>
      <c r="V33" s="124">
        <v>70.17408</v>
      </c>
      <c r="W33" s="220">
        <v>71.14824</v>
      </c>
      <c r="X33" s="124">
        <v>72.7056</v>
      </c>
      <c r="Y33" s="220">
        <v>74.86992000000001</v>
      </c>
      <c r="Z33" s="124">
        <v>76.72212</v>
      </c>
      <c r="AA33" s="220">
        <v>79.20612</v>
      </c>
      <c r="AB33" s="177">
        <v>80.9</v>
      </c>
      <c r="AC33" s="21"/>
    </row>
    <row r="34" spans="1:29" ht="20.25" customHeight="1">
      <c r="A34" s="211" t="s">
        <v>109</v>
      </c>
      <c r="B34" s="157">
        <f>SUM(B35:B40)</f>
        <v>296.91568983599996</v>
      </c>
      <c r="C34" s="227">
        <f aca="true" t="shared" si="2" ref="C34:Z34">SUM(C35:C40)</f>
        <v>282.100162628</v>
      </c>
      <c r="D34" s="157">
        <f t="shared" si="2"/>
        <v>292.197893148</v>
      </c>
      <c r="E34" s="227">
        <f t="shared" si="2"/>
        <v>278.08512133199997</v>
      </c>
      <c r="F34" s="157">
        <f t="shared" si="2"/>
        <v>249.787755604</v>
      </c>
      <c r="G34" s="227">
        <f t="shared" si="2"/>
        <v>287.20783123</v>
      </c>
      <c r="H34" s="157">
        <f t="shared" si="2"/>
        <v>275.61172960199997</v>
      </c>
      <c r="I34" s="227">
        <f t="shared" si="2"/>
        <v>296.37929976</v>
      </c>
      <c r="J34" s="157">
        <f t="shared" si="2"/>
        <v>300.54106</v>
      </c>
      <c r="K34" s="227">
        <f t="shared" si="2"/>
        <v>220.56054695999998</v>
      </c>
      <c r="L34" s="157">
        <f t="shared" si="2"/>
        <v>264.08814596</v>
      </c>
      <c r="M34" s="227">
        <f t="shared" si="2"/>
        <v>280.87211853800005</v>
      </c>
      <c r="N34" s="157">
        <f t="shared" si="2"/>
        <v>258.57382507200003</v>
      </c>
      <c r="O34" s="227">
        <f t="shared" si="2"/>
        <v>266.516477276</v>
      </c>
      <c r="P34" s="157">
        <f t="shared" si="2"/>
        <v>275.669621656</v>
      </c>
      <c r="Q34" s="227">
        <f t="shared" si="2"/>
        <v>262.620580236</v>
      </c>
      <c r="R34" s="157">
        <f t="shared" si="2"/>
        <v>254.61762000000002</v>
      </c>
      <c r="S34" s="227">
        <f t="shared" si="2"/>
        <v>245.79574647200002</v>
      </c>
      <c r="T34" s="157">
        <f t="shared" si="2"/>
        <v>263.47672230999996</v>
      </c>
      <c r="U34" s="227">
        <f t="shared" si="2"/>
        <v>236.33441322</v>
      </c>
      <c r="V34" s="157">
        <f t="shared" si="2"/>
        <v>241.61617337799998</v>
      </c>
      <c r="W34" s="227">
        <f t="shared" si="2"/>
        <v>231.141587606</v>
      </c>
      <c r="X34" s="157">
        <f t="shared" si="2"/>
        <v>222.341217976</v>
      </c>
      <c r="Y34" s="227">
        <f t="shared" si="2"/>
        <v>219.4407815806365</v>
      </c>
      <c r="Z34" s="157">
        <f t="shared" si="2"/>
        <v>212.34571583800604</v>
      </c>
      <c r="AA34" s="227">
        <v>251.264693656</v>
      </c>
      <c r="AB34" s="554">
        <v>226.8</v>
      </c>
      <c r="AC34" s="4"/>
    </row>
    <row r="35" spans="1:31" ht="20.25" customHeight="1">
      <c r="A35" s="212" t="s">
        <v>110</v>
      </c>
      <c r="B35" s="124">
        <v>7.345829836</v>
      </c>
      <c r="C35" s="220">
        <v>6.494702627999999</v>
      </c>
      <c r="D35" s="124">
        <v>9.747293148</v>
      </c>
      <c r="E35" s="220">
        <v>8.965161332</v>
      </c>
      <c r="F35" s="124">
        <v>6.532595604</v>
      </c>
      <c r="G35" s="220">
        <v>11.615831230000001</v>
      </c>
      <c r="H35" s="124">
        <v>8.995729601999997</v>
      </c>
      <c r="I35" s="220">
        <v>8.015299760000001</v>
      </c>
      <c r="J35" s="124">
        <v>9.00506</v>
      </c>
      <c r="K35" s="220">
        <v>2.58054696</v>
      </c>
      <c r="L35" s="124">
        <v>8.22614596</v>
      </c>
      <c r="M35" s="220">
        <v>6.0905185379999995</v>
      </c>
      <c r="N35" s="124">
        <v>7.384145072000001</v>
      </c>
      <c r="O35" s="220">
        <v>10.128277275999999</v>
      </c>
      <c r="P35" s="124">
        <v>10.514480055999998</v>
      </c>
      <c r="Q35" s="220">
        <v>9.879794036</v>
      </c>
      <c r="R35" s="124">
        <v>6.591220599999999</v>
      </c>
      <c r="S35" s="220">
        <v>7.211829452</v>
      </c>
      <c r="T35" s="124">
        <v>9.291000109999999</v>
      </c>
      <c r="U35" s="220">
        <v>10.52730214</v>
      </c>
      <c r="V35" s="124">
        <v>8.662723240000002</v>
      </c>
      <c r="W35" s="220">
        <v>4.85762787</v>
      </c>
      <c r="X35" s="124">
        <v>6.370275248</v>
      </c>
      <c r="Y35" s="220">
        <v>8.155878455999998</v>
      </c>
      <c r="Z35" s="124">
        <v>7.812179972</v>
      </c>
      <c r="AA35" s="220">
        <v>10.482012992000001</v>
      </c>
      <c r="AB35" s="177">
        <v>8.6</v>
      </c>
      <c r="AC35" s="21"/>
      <c r="AD35" s="21"/>
      <c r="AE35" s="21"/>
    </row>
    <row r="36" spans="1:33" ht="20.25" customHeight="1">
      <c r="A36" s="212" t="s">
        <v>111</v>
      </c>
      <c r="B36" s="176" t="s">
        <v>185</v>
      </c>
      <c r="C36" s="221" t="s">
        <v>185</v>
      </c>
      <c r="D36" s="176" t="s">
        <v>185</v>
      </c>
      <c r="E36" s="221" t="s">
        <v>185</v>
      </c>
      <c r="F36" s="176" t="s">
        <v>185</v>
      </c>
      <c r="G36" s="221" t="s">
        <v>185</v>
      </c>
      <c r="H36" s="176" t="s">
        <v>185</v>
      </c>
      <c r="I36" s="221" t="s">
        <v>185</v>
      </c>
      <c r="J36" s="176" t="s">
        <v>185</v>
      </c>
      <c r="K36" s="221" t="s">
        <v>185</v>
      </c>
      <c r="L36" s="176" t="s">
        <v>185</v>
      </c>
      <c r="M36" s="221" t="s">
        <v>185</v>
      </c>
      <c r="N36" s="176" t="s">
        <v>185</v>
      </c>
      <c r="O36" s="221" t="s">
        <v>185</v>
      </c>
      <c r="P36" s="125">
        <v>0.0383216</v>
      </c>
      <c r="Q36" s="221">
        <v>0.0379862</v>
      </c>
      <c r="R36" s="125">
        <v>0.0350794</v>
      </c>
      <c r="S36" s="221">
        <v>0.03427702</v>
      </c>
      <c r="T36" s="125">
        <v>0.0316222</v>
      </c>
      <c r="U36" s="221">
        <v>0.12906708</v>
      </c>
      <c r="V36" s="125">
        <v>0.215910138</v>
      </c>
      <c r="W36" s="221">
        <v>0.24296634</v>
      </c>
      <c r="X36" s="125">
        <v>0.306837938</v>
      </c>
      <c r="Y36" s="221">
        <v>0.3104780800889878</v>
      </c>
      <c r="Z36" s="125">
        <v>0.27298937</v>
      </c>
      <c r="AA36" s="221">
        <v>0.23100890000000002</v>
      </c>
      <c r="AB36" s="176">
        <v>1.5</v>
      </c>
      <c r="AC36" s="21"/>
      <c r="AD36" s="21"/>
      <c r="AE36" s="21"/>
      <c r="AG36" s="22"/>
    </row>
    <row r="37" spans="1:31" ht="20.25" customHeight="1">
      <c r="A37" s="212" t="s">
        <v>101</v>
      </c>
      <c r="B37" s="125" t="s">
        <v>185</v>
      </c>
      <c r="C37" s="221" t="s">
        <v>185</v>
      </c>
      <c r="D37" s="125" t="s">
        <v>185</v>
      </c>
      <c r="E37" s="221" t="s">
        <v>185</v>
      </c>
      <c r="F37" s="125" t="s">
        <v>185</v>
      </c>
      <c r="G37" s="221" t="s">
        <v>185</v>
      </c>
      <c r="H37" s="125" t="s">
        <v>185</v>
      </c>
      <c r="I37" s="221" t="s">
        <v>185</v>
      </c>
      <c r="J37" s="125" t="s">
        <v>185</v>
      </c>
      <c r="K37" s="221" t="s">
        <v>185</v>
      </c>
      <c r="L37" s="125" t="s">
        <v>185</v>
      </c>
      <c r="M37" s="221" t="s">
        <v>185</v>
      </c>
      <c r="N37" s="125" t="s">
        <v>185</v>
      </c>
      <c r="O37" s="221" t="s">
        <v>185</v>
      </c>
      <c r="P37" s="125" t="s">
        <v>185</v>
      </c>
      <c r="Q37" s="221" t="s">
        <v>185</v>
      </c>
      <c r="R37" s="125" t="s">
        <v>185</v>
      </c>
      <c r="S37" s="221" t="s">
        <v>185</v>
      </c>
      <c r="T37" s="125" t="s">
        <v>185</v>
      </c>
      <c r="U37" s="221" t="s">
        <v>185</v>
      </c>
      <c r="V37" s="125" t="s">
        <v>185</v>
      </c>
      <c r="W37" s="221">
        <v>0.270133396</v>
      </c>
      <c r="X37" s="125">
        <v>1.530439746</v>
      </c>
      <c r="Y37" s="221">
        <v>1.721220942</v>
      </c>
      <c r="Z37" s="125">
        <v>1.8340983499999999</v>
      </c>
      <c r="AA37" s="221">
        <v>1.750816466</v>
      </c>
      <c r="AB37" s="176">
        <v>1.6</v>
      </c>
      <c r="AC37" s="21"/>
      <c r="AD37" s="21"/>
      <c r="AE37" s="21"/>
    </row>
    <row r="38" spans="1:31" ht="20.25" customHeight="1">
      <c r="A38" s="212" t="s">
        <v>102</v>
      </c>
      <c r="B38" s="125" t="s">
        <v>185</v>
      </c>
      <c r="C38" s="221" t="s">
        <v>185</v>
      </c>
      <c r="D38" s="125" t="s">
        <v>185</v>
      </c>
      <c r="E38" s="221" t="s">
        <v>185</v>
      </c>
      <c r="F38" s="125" t="s">
        <v>185</v>
      </c>
      <c r="G38" s="221" t="s">
        <v>185</v>
      </c>
      <c r="H38" s="125" t="s">
        <v>185</v>
      </c>
      <c r="I38" s="221" t="s">
        <v>185</v>
      </c>
      <c r="J38" s="125" t="s">
        <v>185</v>
      </c>
      <c r="K38" s="221" t="s">
        <v>185</v>
      </c>
      <c r="L38" s="125" t="s">
        <v>185</v>
      </c>
      <c r="M38" s="221" t="s">
        <v>185</v>
      </c>
      <c r="N38" s="125" t="s">
        <v>185</v>
      </c>
      <c r="O38" s="221" t="s">
        <v>185</v>
      </c>
      <c r="P38" s="125" t="s">
        <v>185</v>
      </c>
      <c r="Q38" s="221" t="s">
        <v>185</v>
      </c>
      <c r="R38" s="125" t="s">
        <v>185</v>
      </c>
      <c r="S38" s="221" t="s">
        <v>185</v>
      </c>
      <c r="T38" s="125" t="s">
        <v>185</v>
      </c>
      <c r="U38" s="221" t="s">
        <v>185</v>
      </c>
      <c r="V38" s="125" t="s">
        <v>185</v>
      </c>
      <c r="W38" s="221" t="s">
        <v>185</v>
      </c>
      <c r="X38" s="125">
        <v>0.07752504399999999</v>
      </c>
      <c r="Y38" s="221">
        <v>0.23318410254749034</v>
      </c>
      <c r="Z38" s="125">
        <v>2.1173281460060003</v>
      </c>
      <c r="AA38" s="221">
        <v>2.2248752979999997</v>
      </c>
      <c r="AB38" s="176">
        <v>2.6</v>
      </c>
      <c r="AC38" s="21"/>
      <c r="AD38" s="21"/>
      <c r="AE38" s="21"/>
    </row>
    <row r="39" spans="1:31" ht="20.25" customHeight="1">
      <c r="A39" s="212" t="s">
        <v>103</v>
      </c>
      <c r="B39" s="124">
        <v>252.16</v>
      </c>
      <c r="C39" s="220">
        <v>246.928</v>
      </c>
      <c r="D39" s="124">
        <v>260.08</v>
      </c>
      <c r="E39" s="220">
        <v>249.952</v>
      </c>
      <c r="F39" s="124">
        <v>227.872</v>
      </c>
      <c r="G39" s="220">
        <v>262.368</v>
      </c>
      <c r="H39" s="124">
        <v>255.216</v>
      </c>
      <c r="I39" s="220">
        <v>278.56</v>
      </c>
      <c r="J39" s="124">
        <v>282.72</v>
      </c>
      <c r="K39" s="220">
        <v>210.304</v>
      </c>
      <c r="L39" s="124">
        <v>248.528</v>
      </c>
      <c r="M39" s="220">
        <v>267.44</v>
      </c>
      <c r="N39" s="124">
        <v>243.90128</v>
      </c>
      <c r="O39" s="220">
        <v>249.1264</v>
      </c>
      <c r="P39" s="124">
        <v>257.79232</v>
      </c>
      <c r="Q39" s="220">
        <v>245.11040000000003</v>
      </c>
      <c r="R39" s="124">
        <v>240.02576000000002</v>
      </c>
      <c r="S39" s="220">
        <v>230.54912000000002</v>
      </c>
      <c r="T39" s="124">
        <v>246.43439999999998</v>
      </c>
      <c r="U39" s="220">
        <v>217.97552</v>
      </c>
      <c r="V39" s="124">
        <v>225.01936</v>
      </c>
      <c r="W39" s="220">
        <v>218.13248</v>
      </c>
      <c r="X39" s="124">
        <v>206.54544</v>
      </c>
      <c r="Y39" s="220">
        <v>201.71376</v>
      </c>
      <c r="Z39" s="124">
        <v>193.36576000000002</v>
      </c>
      <c r="AA39" s="220">
        <v>230.07152</v>
      </c>
      <c r="AB39" s="177">
        <v>206.1</v>
      </c>
      <c r="AC39" s="21"/>
      <c r="AD39" s="21"/>
      <c r="AE39" s="21"/>
    </row>
    <row r="40" spans="1:31" ht="20.25" customHeight="1">
      <c r="A40" s="212" t="s">
        <v>104</v>
      </c>
      <c r="B40" s="124">
        <v>37.40986</v>
      </c>
      <c r="C40" s="220">
        <v>28.67746</v>
      </c>
      <c r="D40" s="124">
        <v>22.3706</v>
      </c>
      <c r="E40" s="220">
        <v>19.16796</v>
      </c>
      <c r="F40" s="124">
        <v>15.38316</v>
      </c>
      <c r="G40" s="220">
        <v>13.224</v>
      </c>
      <c r="H40" s="124">
        <v>11.4</v>
      </c>
      <c r="I40" s="220">
        <v>9.804</v>
      </c>
      <c r="J40" s="124">
        <v>8.816</v>
      </c>
      <c r="K40" s="220">
        <v>7.676</v>
      </c>
      <c r="L40" s="124">
        <v>7.3340000000000005</v>
      </c>
      <c r="M40" s="220">
        <v>7.341600000000001</v>
      </c>
      <c r="N40" s="124">
        <v>7.2884</v>
      </c>
      <c r="O40" s="220">
        <v>7.2618</v>
      </c>
      <c r="P40" s="124">
        <v>7.3245</v>
      </c>
      <c r="Q40" s="220">
        <v>7.5924000000000005</v>
      </c>
      <c r="R40" s="124">
        <v>7.96556</v>
      </c>
      <c r="S40" s="220">
        <v>8.00052</v>
      </c>
      <c r="T40" s="124">
        <v>7.7197000000000005</v>
      </c>
      <c r="U40" s="220">
        <v>7.702524</v>
      </c>
      <c r="V40" s="124">
        <v>7.71818</v>
      </c>
      <c r="W40" s="220">
        <v>7.63838</v>
      </c>
      <c r="X40" s="124">
        <v>7.5107</v>
      </c>
      <c r="Y40" s="220">
        <v>7.30626</v>
      </c>
      <c r="Z40" s="124">
        <v>6.943359999999999</v>
      </c>
      <c r="AA40" s="220">
        <v>6.504460000000001</v>
      </c>
      <c r="AB40" s="177">
        <v>6.4</v>
      </c>
      <c r="AC40" s="21"/>
      <c r="AD40" s="21"/>
      <c r="AE40" s="21"/>
    </row>
    <row r="41" spans="1:29" ht="20.25" customHeight="1" thickBot="1">
      <c r="A41" s="216" t="s">
        <v>14</v>
      </c>
      <c r="B41" s="132">
        <v>730.7685498359999</v>
      </c>
      <c r="C41" s="229">
        <v>742.021702628</v>
      </c>
      <c r="D41" s="132">
        <v>796.6335831480001</v>
      </c>
      <c r="E41" s="229">
        <v>808.0275013319999</v>
      </c>
      <c r="F41" s="132">
        <v>818.1539356040001</v>
      </c>
      <c r="G41" s="229">
        <v>871.46451123</v>
      </c>
      <c r="H41" s="132">
        <v>910.312576802</v>
      </c>
      <c r="I41" s="229">
        <v>943.68905976</v>
      </c>
      <c r="J41" s="132">
        <v>1007.7185396</v>
      </c>
      <c r="K41" s="229">
        <v>999.47799436</v>
      </c>
      <c r="L41" s="132">
        <v>1113.12266746</v>
      </c>
      <c r="M41" s="229">
        <v>1182.0406886380001</v>
      </c>
      <c r="N41" s="132">
        <v>1157.331880272</v>
      </c>
      <c r="O41" s="229">
        <v>1222.7915806759997</v>
      </c>
      <c r="P41" s="132">
        <v>1255.756943356</v>
      </c>
      <c r="Q41" s="229">
        <v>1293.160477036</v>
      </c>
      <c r="R41" s="132">
        <v>1376.7626644</v>
      </c>
      <c r="S41" s="229">
        <v>1381.7988579720002</v>
      </c>
      <c r="T41" s="132">
        <v>1404.3951163099998</v>
      </c>
      <c r="U41" s="229">
        <v>1346.896566304</v>
      </c>
      <c r="V41" s="132">
        <v>1430.665351078</v>
      </c>
      <c r="W41" s="229">
        <v>1426.9</v>
      </c>
      <c r="X41" s="132">
        <v>1427.6444679760002</v>
      </c>
      <c r="Y41" s="229">
        <v>1454.8037015806365</v>
      </c>
      <c r="Z41" s="132">
        <v>1491.728655838006</v>
      </c>
      <c r="AA41" s="229">
        <v>1534.432091476</v>
      </c>
      <c r="AB41" s="555">
        <v>1555.3</v>
      </c>
      <c r="AC41" s="4"/>
    </row>
    <row r="42" spans="1:29" ht="20.25" customHeight="1">
      <c r="A42" s="214" t="s">
        <v>179</v>
      </c>
      <c r="B42" s="131"/>
      <c r="C42" s="226"/>
      <c r="D42" s="131"/>
      <c r="E42" s="226"/>
      <c r="F42" s="131"/>
      <c r="G42" s="226"/>
      <c r="H42" s="131"/>
      <c r="I42" s="226"/>
      <c r="J42" s="131"/>
      <c r="K42" s="226"/>
      <c r="L42" s="131"/>
      <c r="M42" s="226"/>
      <c r="N42" s="131"/>
      <c r="O42" s="226"/>
      <c r="P42" s="131"/>
      <c r="Q42" s="226"/>
      <c r="R42" s="131"/>
      <c r="S42" s="226"/>
      <c r="T42" s="131"/>
      <c r="U42" s="226"/>
      <c r="V42" s="131"/>
      <c r="W42" s="226"/>
      <c r="X42" s="131"/>
      <c r="Y42" s="226"/>
      <c r="Z42" s="131"/>
      <c r="AA42" s="226"/>
      <c r="AB42" s="556"/>
      <c r="AC42" s="4"/>
    </row>
    <row r="43" spans="1:29" ht="20.25" customHeight="1">
      <c r="A43" s="211" t="s">
        <v>90</v>
      </c>
      <c r="B43" s="157">
        <v>59.36939405744348</v>
      </c>
      <c r="C43" s="227">
        <v>61.98222213327551</v>
      </c>
      <c r="D43" s="157">
        <v>63.32091700260206</v>
      </c>
      <c r="E43" s="227">
        <v>65.5846959573049</v>
      </c>
      <c r="F43" s="157">
        <v>69.46934498095459</v>
      </c>
      <c r="G43" s="227">
        <v>67.04308350725265</v>
      </c>
      <c r="H43" s="157">
        <v>69.72339648758388</v>
      </c>
      <c r="I43" s="227">
        <v>68.5935428947989</v>
      </c>
      <c r="J43" s="157">
        <v>70.17609102246986</v>
      </c>
      <c r="K43" s="227">
        <v>77.93242590586175</v>
      </c>
      <c r="L43" s="157">
        <v>76.27501858688993</v>
      </c>
      <c r="M43" s="227">
        <v>76.23837138283002</v>
      </c>
      <c r="N43" s="157">
        <v>77.65776356119827</v>
      </c>
      <c r="O43" s="227">
        <v>78.20425970477646</v>
      </c>
      <c r="P43" s="157">
        <v>78.04753355221153</v>
      </c>
      <c r="Q43" s="227">
        <v>79.6915707756595</v>
      </c>
      <c r="R43" s="157">
        <v>81.50606298501248</v>
      </c>
      <c r="S43" s="227">
        <v>82.21190117114855</v>
      </c>
      <c r="T43" s="157">
        <v>81.23913140610486</v>
      </c>
      <c r="U43" s="227">
        <v>82.45341037073678</v>
      </c>
      <c r="V43" s="157">
        <v>83.11162193199526</v>
      </c>
      <c r="W43" s="227">
        <v>83.80060607640189</v>
      </c>
      <c r="X43" s="157">
        <v>84.42600920863597</v>
      </c>
      <c r="Y43" s="227">
        <v>84.91612433057358</v>
      </c>
      <c r="Z43" s="157">
        <v>85.76512457497057</v>
      </c>
      <c r="AA43" s="227">
        <v>83.62490624043821</v>
      </c>
      <c r="AB43" s="554">
        <v>85.4</v>
      </c>
      <c r="AC43" s="4"/>
    </row>
    <row r="44" spans="1:29" ht="20.25" customHeight="1">
      <c r="A44" s="215" t="s">
        <v>76</v>
      </c>
      <c r="B44" s="158">
        <v>4.7766149771817155</v>
      </c>
      <c r="C44" s="228">
        <v>5.011241567235106</v>
      </c>
      <c r="D44" s="158">
        <v>4.731133710314334</v>
      </c>
      <c r="E44" s="228">
        <v>4.791792350653082</v>
      </c>
      <c r="F44" s="158">
        <v>4.743850553178252</v>
      </c>
      <c r="G44" s="228">
        <v>4.488228665191976</v>
      </c>
      <c r="H44" s="158">
        <v>2.743665399828092</v>
      </c>
      <c r="I44" s="228">
        <v>3.0005995838503665</v>
      </c>
      <c r="J44" s="158">
        <v>4.352748141104062</v>
      </c>
      <c r="K44" s="228">
        <v>8.474429700099234</v>
      </c>
      <c r="L44" s="158">
        <v>14.090996849243156</v>
      </c>
      <c r="M44" s="228">
        <v>15.69126802341424</v>
      </c>
      <c r="N44" s="158">
        <v>16.755771037295222</v>
      </c>
      <c r="O44" s="228">
        <v>16.031278191466495</v>
      </c>
      <c r="P44" s="158">
        <v>14.285866460795058</v>
      </c>
      <c r="Q44" s="228">
        <v>17.444002040414986</v>
      </c>
      <c r="R44" s="158">
        <v>21.816323740221264</v>
      </c>
      <c r="S44" s="228">
        <v>25.69183770502101</v>
      </c>
      <c r="T44" s="158">
        <v>28.7581845955985</v>
      </c>
      <c r="U44" s="228">
        <v>27.421709226975487</v>
      </c>
      <c r="V44" s="158">
        <v>28.941617946363863</v>
      </c>
      <c r="W44" s="228">
        <v>27.874494075650823</v>
      </c>
      <c r="X44" s="158">
        <v>29.304293147517242</v>
      </c>
      <c r="Y44" s="228">
        <v>30.288806628773635</v>
      </c>
      <c r="Z44" s="158">
        <v>30.85958818303955</v>
      </c>
      <c r="AA44" s="228">
        <v>29.12387233703719</v>
      </c>
      <c r="AB44" s="557">
        <v>29.4</v>
      </c>
      <c r="AC44" s="4"/>
    </row>
    <row r="45" spans="1:29" ht="20.25" customHeight="1">
      <c r="A45" s="215" t="s">
        <v>92</v>
      </c>
      <c r="B45" s="158">
        <v>54.592779080261764</v>
      </c>
      <c r="C45" s="228">
        <v>56.97098056604041</v>
      </c>
      <c r="D45" s="158">
        <v>58.58978329228773</v>
      </c>
      <c r="E45" s="228">
        <v>60.79290360665182</v>
      </c>
      <c r="F45" s="158">
        <v>64.72549442777634</v>
      </c>
      <c r="G45" s="228">
        <v>62.55485484206067</v>
      </c>
      <c r="H45" s="158">
        <v>66.9797310877558</v>
      </c>
      <c r="I45" s="228">
        <v>65.59294331094854</v>
      </c>
      <c r="J45" s="158">
        <v>65.8233428813658</v>
      </c>
      <c r="K45" s="228">
        <v>69.45799620576251</v>
      </c>
      <c r="L45" s="158">
        <v>62.18402173764677</v>
      </c>
      <c r="M45" s="228">
        <v>60.54710335941578</v>
      </c>
      <c r="N45" s="158">
        <v>60.90199252390305</v>
      </c>
      <c r="O45" s="228">
        <v>62.17298151330996</v>
      </c>
      <c r="P45" s="158">
        <v>63.76166709141648</v>
      </c>
      <c r="Q45" s="228">
        <v>62.24756873524452</v>
      </c>
      <c r="R45" s="158">
        <v>59.68973924479122</v>
      </c>
      <c r="S45" s="228">
        <v>56.520063466127546</v>
      </c>
      <c r="T45" s="158">
        <v>52.48094681050636</v>
      </c>
      <c r="U45" s="228">
        <v>55.03170114376128</v>
      </c>
      <c r="V45" s="158">
        <v>54.170003985631396</v>
      </c>
      <c r="W45" s="228">
        <v>55.926112000751075</v>
      </c>
      <c r="X45" s="158">
        <v>55.12171606111874</v>
      </c>
      <c r="Y45" s="228">
        <v>54.62731770179995</v>
      </c>
      <c r="Z45" s="158">
        <v>54.90553639193102</v>
      </c>
      <c r="AA45" s="228">
        <v>54.50103390340101</v>
      </c>
      <c r="AB45" s="557">
        <v>56.1</v>
      </c>
      <c r="AC45" s="4"/>
    </row>
    <row r="46" spans="1:29" ht="20.25" customHeight="1">
      <c r="A46" s="212" t="s">
        <v>93</v>
      </c>
      <c r="B46" s="124">
        <v>8.748997204976646</v>
      </c>
      <c r="C46" s="220">
        <v>8.944379896833436</v>
      </c>
      <c r="D46" s="124">
        <v>9.19818616112581</v>
      </c>
      <c r="E46" s="220">
        <v>9.66460174576577</v>
      </c>
      <c r="F46" s="124">
        <v>10.506898061492343</v>
      </c>
      <c r="G46" s="220">
        <v>10.404857436135897</v>
      </c>
      <c r="H46" s="124">
        <v>10.367643203563905</v>
      </c>
      <c r="I46" s="220">
        <v>10.03346165993281</v>
      </c>
      <c r="J46" s="124">
        <v>9.494651159040759</v>
      </c>
      <c r="K46" s="220">
        <v>9.67158862380939</v>
      </c>
      <c r="L46" s="124">
        <v>8.92623992885946</v>
      </c>
      <c r="M46" s="220">
        <v>8.017399139550514</v>
      </c>
      <c r="N46" s="124">
        <v>8.165986059054083</v>
      </c>
      <c r="O46" s="220">
        <v>7.882075860116504</v>
      </c>
      <c r="P46" s="124">
        <v>7.7704527549116</v>
      </c>
      <c r="Q46" s="220">
        <v>7.739707621547865</v>
      </c>
      <c r="R46" s="124">
        <v>6.990773536261215</v>
      </c>
      <c r="S46" s="220">
        <v>7.733050247040025</v>
      </c>
      <c r="T46" s="124">
        <v>7.798266935572666</v>
      </c>
      <c r="U46" s="220">
        <v>8.953943681877352</v>
      </c>
      <c r="V46" s="124">
        <v>8.924804106270598</v>
      </c>
      <c r="W46" s="220">
        <v>9.111989265802016</v>
      </c>
      <c r="X46" s="124">
        <v>9.566356544891255</v>
      </c>
      <c r="Y46" s="220">
        <v>9.80653540027389</v>
      </c>
      <c r="Z46" s="124">
        <v>10.172380841926968</v>
      </c>
      <c r="AA46" s="220">
        <v>10.625200535474466</v>
      </c>
      <c r="AB46" s="177">
        <v>11.5</v>
      </c>
      <c r="AC46" s="21"/>
    </row>
    <row r="47" spans="1:29" ht="20.25" customHeight="1">
      <c r="A47" s="212" t="s">
        <v>94</v>
      </c>
      <c r="B47" s="124">
        <v>12.769282424776165</v>
      </c>
      <c r="C47" s="220">
        <v>13.429068131981058</v>
      </c>
      <c r="D47" s="124">
        <v>13.604504290633871</v>
      </c>
      <c r="E47" s="220">
        <v>14.628252108393797</v>
      </c>
      <c r="F47" s="124">
        <v>15.358246722511476</v>
      </c>
      <c r="G47" s="220">
        <v>14.640091289538212</v>
      </c>
      <c r="H47" s="124">
        <v>15.092650975191729</v>
      </c>
      <c r="I47" s="220">
        <v>15.574001677774838</v>
      </c>
      <c r="J47" s="124">
        <v>15.547014711289133</v>
      </c>
      <c r="K47" s="220">
        <v>16.66915437259653</v>
      </c>
      <c r="L47" s="124">
        <v>17.182069352376462</v>
      </c>
      <c r="M47" s="220">
        <v>16.122335629544715</v>
      </c>
      <c r="N47" s="124">
        <v>17.170975706060645</v>
      </c>
      <c r="O47" s="220">
        <v>17.250213391507703</v>
      </c>
      <c r="P47" s="124">
        <v>17.198646572704863</v>
      </c>
      <c r="Q47" s="220">
        <v>16.56637447589083</v>
      </c>
      <c r="R47" s="124">
        <v>16.746415512399047</v>
      </c>
      <c r="S47" s="220">
        <v>15.00729307334556</v>
      </c>
      <c r="T47" s="124">
        <v>14.624525791548251</v>
      </c>
      <c r="U47" s="220">
        <v>15.345097092581858</v>
      </c>
      <c r="V47" s="124">
        <v>14.928316138995939</v>
      </c>
      <c r="W47" s="220">
        <v>14.722709387731623</v>
      </c>
      <c r="X47" s="124">
        <v>14.94754855195414</v>
      </c>
      <c r="Y47" s="220">
        <v>14.230494449187034</v>
      </c>
      <c r="Z47" s="124">
        <v>13.944733124613892</v>
      </c>
      <c r="AA47" s="220">
        <v>13.657760572409009</v>
      </c>
      <c r="AB47" s="177">
        <v>13.5</v>
      </c>
      <c r="AC47" s="21"/>
    </row>
    <row r="48" spans="1:29" ht="20.25" customHeight="1">
      <c r="A48" s="212" t="s">
        <v>95</v>
      </c>
      <c r="B48" s="124">
        <v>14.064370999965117</v>
      </c>
      <c r="C48" s="220">
        <v>13.706434682408197</v>
      </c>
      <c r="D48" s="124">
        <v>15.545817125938585</v>
      </c>
      <c r="E48" s="220">
        <v>13.388643309994187</v>
      </c>
      <c r="F48" s="124">
        <v>13.46724561297353</v>
      </c>
      <c r="G48" s="220">
        <v>13.751114182591472</v>
      </c>
      <c r="H48" s="124">
        <v>17.925271402186947</v>
      </c>
      <c r="I48" s="220">
        <v>14.938505277983452</v>
      </c>
      <c r="J48" s="124">
        <v>15.344800549306079</v>
      </c>
      <c r="K48" s="220">
        <v>15.418185980040148</v>
      </c>
      <c r="L48" s="124">
        <v>12.21726122156136</v>
      </c>
      <c r="M48" s="220">
        <v>12.13217661443112</v>
      </c>
      <c r="N48" s="124">
        <v>11.037163926563478</v>
      </c>
      <c r="O48" s="220">
        <v>12.056555175044444</v>
      </c>
      <c r="P48" s="124">
        <v>13.440076544506379</v>
      </c>
      <c r="Q48" s="220">
        <v>13.274353048080453</v>
      </c>
      <c r="R48" s="124">
        <v>11.090983736586574</v>
      </c>
      <c r="S48" s="220">
        <v>10.56774542528671</v>
      </c>
      <c r="T48" s="124">
        <v>10.034088780531928</v>
      </c>
      <c r="U48" s="220">
        <v>8.697900757255205</v>
      </c>
      <c r="V48" s="124">
        <v>9.180594630395793</v>
      </c>
      <c r="W48" s="220">
        <v>9.719132268449819</v>
      </c>
      <c r="X48" s="124">
        <v>8.323674602856212</v>
      </c>
      <c r="Y48" s="220">
        <v>8.359725773852727</v>
      </c>
      <c r="Z48" s="124">
        <v>8.561481975973322</v>
      </c>
      <c r="AA48" s="220">
        <v>8.162262239935625</v>
      </c>
      <c r="AB48" s="177">
        <v>9.5</v>
      </c>
      <c r="AC48" s="21"/>
    </row>
    <row r="49" spans="1:29" ht="20.25" customHeight="1">
      <c r="A49" s="213" t="s">
        <v>96</v>
      </c>
      <c r="B49" s="126">
        <v>3.7861727911264556</v>
      </c>
      <c r="C49" s="222">
        <v>3.8739567721796306</v>
      </c>
      <c r="D49" s="126">
        <v>4.389852592180139</v>
      </c>
      <c r="E49" s="222">
        <v>3.08527122640061</v>
      </c>
      <c r="F49" s="126">
        <v>3.2518672638736037</v>
      </c>
      <c r="G49" s="222">
        <v>5.122283171003248</v>
      </c>
      <c r="H49" s="126">
        <v>8.720547427663048</v>
      </c>
      <c r="I49" s="222">
        <v>6.229492584660331</v>
      </c>
      <c r="J49" s="126">
        <v>6.104275904700246</v>
      </c>
      <c r="K49" s="222">
        <v>5.311806392895679</v>
      </c>
      <c r="L49" s="126">
        <v>2.1190677981452235</v>
      </c>
      <c r="M49" s="222">
        <v>1.1648654849492082</v>
      </c>
      <c r="N49" s="126">
        <v>1.2447368853793535</v>
      </c>
      <c r="O49" s="222">
        <v>1.5419194814521564</v>
      </c>
      <c r="P49" s="126">
        <v>2.093766197281236</v>
      </c>
      <c r="Q49" s="222">
        <v>2.2113486847003228</v>
      </c>
      <c r="R49" s="126">
        <v>0.43590688178746057</v>
      </c>
      <c r="S49" s="222">
        <v>0.1734569098948096</v>
      </c>
      <c r="T49" s="126">
        <v>0.28638755242667757</v>
      </c>
      <c r="U49" s="222">
        <v>0.49416464534201937</v>
      </c>
      <c r="V49" s="126">
        <v>0.5625680662452276</v>
      </c>
      <c r="W49" s="222">
        <v>0.3042330970160603</v>
      </c>
      <c r="X49" s="126">
        <v>0.2680779483862602</v>
      </c>
      <c r="Y49" s="222">
        <v>0.06054974970457722</v>
      </c>
      <c r="Z49" s="126">
        <v>0.05814462279084829</v>
      </c>
      <c r="AA49" s="222">
        <v>0.059120974140170285</v>
      </c>
      <c r="AB49" s="127">
        <v>0.1</v>
      </c>
      <c r="AC49" s="15"/>
    </row>
    <row r="50" spans="1:29" ht="20.25" customHeight="1">
      <c r="A50" s="213" t="s">
        <v>107</v>
      </c>
      <c r="B50" s="126">
        <v>10.27819820883866</v>
      </c>
      <c r="C50" s="222">
        <v>9.832477910228567</v>
      </c>
      <c r="D50" s="126">
        <v>11.155964533758448</v>
      </c>
      <c r="E50" s="222">
        <v>10.303372083593578</v>
      </c>
      <c r="F50" s="126">
        <v>10.215378349099929</v>
      </c>
      <c r="G50" s="222">
        <v>8.628831011588225</v>
      </c>
      <c r="H50" s="126">
        <v>9.204723974523903</v>
      </c>
      <c r="I50" s="222">
        <v>8.709012693323121</v>
      </c>
      <c r="J50" s="126">
        <v>9.240524644605832</v>
      </c>
      <c r="K50" s="222">
        <v>10.10637958714447</v>
      </c>
      <c r="L50" s="126">
        <v>10.098193423416136</v>
      </c>
      <c r="M50" s="222">
        <v>10.96731112948191</v>
      </c>
      <c r="N50" s="126">
        <v>9.792427041184123</v>
      </c>
      <c r="O50" s="222">
        <v>10.514635693592288</v>
      </c>
      <c r="P50" s="126">
        <v>11.346310347225144</v>
      </c>
      <c r="Q50" s="222">
        <v>11.06300436338013</v>
      </c>
      <c r="R50" s="126">
        <v>10.655076854799114</v>
      </c>
      <c r="S50" s="222">
        <v>10.394288515391898</v>
      </c>
      <c r="T50" s="126">
        <v>9.74770122810525</v>
      </c>
      <c r="U50" s="222">
        <v>8.203736111913187</v>
      </c>
      <c r="V50" s="126">
        <v>8.618026564150567</v>
      </c>
      <c r="W50" s="222">
        <v>9.414899171433758</v>
      </c>
      <c r="X50" s="126">
        <v>8.05559665446995</v>
      </c>
      <c r="Y50" s="222">
        <v>8.299176024148151</v>
      </c>
      <c r="Z50" s="126">
        <v>8.503337353182475</v>
      </c>
      <c r="AA50" s="222">
        <v>8.103141265795454</v>
      </c>
      <c r="AB50" s="127">
        <v>9.5</v>
      </c>
      <c r="AC50" s="15"/>
    </row>
    <row r="51" spans="1:29" ht="20.25" customHeight="1">
      <c r="A51" s="212" t="s">
        <v>108</v>
      </c>
      <c r="B51" s="124">
        <v>15.677916082419227</v>
      </c>
      <c r="C51" s="220">
        <v>17.121396793388886</v>
      </c>
      <c r="D51" s="124">
        <v>16.269060549500054</v>
      </c>
      <c r="E51" s="220">
        <v>18.710689889981914</v>
      </c>
      <c r="F51" s="124">
        <v>20.996694206840175</v>
      </c>
      <c r="G51" s="220">
        <v>19.50801642628584</v>
      </c>
      <c r="H51" s="124">
        <v>19.256666387695994</v>
      </c>
      <c r="I51" s="220">
        <v>20.567045680211756</v>
      </c>
      <c r="J51" s="124">
        <v>21.102273268129913</v>
      </c>
      <c r="K51" s="220">
        <v>23.011040052689765</v>
      </c>
      <c r="L51" s="124">
        <v>19.363022162851173</v>
      </c>
      <c r="M51" s="220">
        <v>19.976355185545934</v>
      </c>
      <c r="N51" s="124">
        <v>19.99540722455623</v>
      </c>
      <c r="O51" s="220">
        <v>20.418129200887485</v>
      </c>
      <c r="P51" s="124">
        <v>20.635091063680395</v>
      </c>
      <c r="Q51" s="220">
        <v>19.58483165063121</v>
      </c>
      <c r="R51" s="124">
        <v>19.847525783907365</v>
      </c>
      <c r="S51" s="220">
        <v>18.22926109301389</v>
      </c>
      <c r="T51" s="124">
        <v>15.187887847433782</v>
      </c>
      <c r="U51" s="220">
        <v>16.92268777798302</v>
      </c>
      <c r="V51" s="124">
        <v>16.231292987212324</v>
      </c>
      <c r="W51" s="220">
        <v>17.385907234631308</v>
      </c>
      <c r="X51" s="124">
        <v>17.191439851124468</v>
      </c>
      <c r="Y51" s="220">
        <v>17.084168794041517</v>
      </c>
      <c r="Z51" s="124">
        <v>17.083771837636043</v>
      </c>
      <c r="AA51" s="220">
        <v>16.893892967960937</v>
      </c>
      <c r="AB51" s="177">
        <v>16.4</v>
      </c>
      <c r="AC51" s="21"/>
    </row>
    <row r="52" spans="1:29" ht="20.25" customHeight="1">
      <c r="A52" s="212" t="s">
        <v>170</v>
      </c>
      <c r="B52" s="124">
        <v>3.332212368124604</v>
      </c>
      <c r="C52" s="220">
        <v>3.7697010614288318</v>
      </c>
      <c r="D52" s="124">
        <v>3.9722151650894086</v>
      </c>
      <c r="E52" s="220">
        <v>4.400716552516153</v>
      </c>
      <c r="F52" s="124">
        <v>4.396409823958822</v>
      </c>
      <c r="G52" s="220">
        <v>4.250775507509245</v>
      </c>
      <c r="H52" s="124">
        <v>4.3374991191172185</v>
      </c>
      <c r="I52" s="220">
        <v>4.4799290150456805</v>
      </c>
      <c r="J52" s="124">
        <v>4.334603193599913</v>
      </c>
      <c r="K52" s="220">
        <v>4.688027176626672</v>
      </c>
      <c r="L52" s="124">
        <v>4.495429071998318</v>
      </c>
      <c r="M52" s="220">
        <v>4.2988367903435</v>
      </c>
      <c r="N52" s="124">
        <v>4.532459607668607</v>
      </c>
      <c r="O52" s="220">
        <v>4.566007885753827</v>
      </c>
      <c r="P52" s="124">
        <v>4.71740015561324</v>
      </c>
      <c r="Q52" s="220">
        <v>5.082301939094167</v>
      </c>
      <c r="R52" s="124">
        <v>5.014040675637021</v>
      </c>
      <c r="S52" s="220">
        <v>4.982713627441364</v>
      </c>
      <c r="T52" s="124">
        <v>4.836177455419737</v>
      </c>
      <c r="U52" s="220">
        <v>5.1120718340638565</v>
      </c>
      <c r="V52" s="124">
        <v>4.9049961227567405</v>
      </c>
      <c r="W52" s="220">
        <v>4.986373844136307</v>
      </c>
      <c r="X52" s="124">
        <v>5.0926965102926625</v>
      </c>
      <c r="Y52" s="220">
        <v>5.146393284444784</v>
      </c>
      <c r="Z52" s="124">
        <v>5.143168611780802</v>
      </c>
      <c r="AA52" s="220">
        <v>5.161917587620974</v>
      </c>
      <c r="AB52" s="177">
        <v>5.2</v>
      </c>
      <c r="AC52" s="21"/>
    </row>
    <row r="53" spans="1:29" ht="20.25" customHeight="1">
      <c r="A53" s="211" t="s">
        <v>109</v>
      </c>
      <c r="B53" s="157">
        <v>40.630605942556535</v>
      </c>
      <c r="C53" s="227">
        <v>38.017777866724494</v>
      </c>
      <c r="D53" s="157">
        <v>36.679082997397934</v>
      </c>
      <c r="E53" s="227">
        <v>34.4153040426951</v>
      </c>
      <c r="F53" s="157">
        <v>30.530655019045387</v>
      </c>
      <c r="G53" s="227">
        <v>32.95691649274736</v>
      </c>
      <c r="H53" s="157">
        <v>30.276603512416116</v>
      </c>
      <c r="I53" s="227">
        <v>31.406457105201103</v>
      </c>
      <c r="J53" s="157">
        <v>29.82390897753014</v>
      </c>
      <c r="K53" s="227">
        <v>22.067574094138262</v>
      </c>
      <c r="L53" s="157">
        <v>23.724981413110065</v>
      </c>
      <c r="M53" s="227">
        <v>23.76162861716997</v>
      </c>
      <c r="N53" s="157">
        <v>22.34223643880173</v>
      </c>
      <c r="O53" s="227">
        <v>21.79574029522356</v>
      </c>
      <c r="P53" s="157">
        <v>21.952466447788474</v>
      </c>
      <c r="Q53" s="227">
        <v>20.3084292243405</v>
      </c>
      <c r="R53" s="157">
        <v>18.493937014987523</v>
      </c>
      <c r="S53" s="227">
        <v>17.788098828851446</v>
      </c>
      <c r="T53" s="157">
        <v>18.760868593895147</v>
      </c>
      <c r="U53" s="227">
        <v>17.546589629263213</v>
      </c>
      <c r="V53" s="157">
        <v>16.888378068004744</v>
      </c>
      <c r="W53" s="227">
        <v>16.199393923598095</v>
      </c>
      <c r="X53" s="157">
        <v>15.573990791364013</v>
      </c>
      <c r="Y53" s="227">
        <v>15.083875669426416</v>
      </c>
      <c r="Z53" s="157">
        <v>14.23487542502942</v>
      </c>
      <c r="AA53" s="227">
        <v>16.375093759561793</v>
      </c>
      <c r="AB53" s="554">
        <v>14.6</v>
      </c>
      <c r="AC53" s="4"/>
    </row>
    <row r="54" spans="1:31" ht="20.25" customHeight="1">
      <c r="A54" s="212" t="s">
        <v>110</v>
      </c>
      <c r="B54" s="124">
        <v>1.0052197563303131</v>
      </c>
      <c r="C54" s="220">
        <v>0.8752712494793442</v>
      </c>
      <c r="D54" s="124">
        <v>1.2235604114858325</v>
      </c>
      <c r="E54" s="220">
        <v>1.1095119061196927</v>
      </c>
      <c r="F54" s="124">
        <v>0.7984555619325264</v>
      </c>
      <c r="G54" s="220">
        <v>1.332909267137593</v>
      </c>
      <c r="H54" s="124">
        <v>0.9882022759262217</v>
      </c>
      <c r="I54" s="220">
        <v>0.8493581309545393</v>
      </c>
      <c r="J54" s="124">
        <v>0.8936086462768101</v>
      </c>
      <c r="K54" s="220">
        <v>0.2581894723607609</v>
      </c>
      <c r="L54" s="124">
        <v>0.7390152227131433</v>
      </c>
      <c r="M54" s="220">
        <v>0.5152545590471819</v>
      </c>
      <c r="N54" s="124">
        <v>0.6380317692678227</v>
      </c>
      <c r="O54" s="220">
        <v>0.8282913814634504</v>
      </c>
      <c r="P54" s="124">
        <v>0.8373021635779403</v>
      </c>
      <c r="Q54" s="220">
        <v>0.7640037111747391</v>
      </c>
      <c r="R54" s="124">
        <v>0.47874777334062046</v>
      </c>
      <c r="S54" s="220">
        <v>0.521916009004701</v>
      </c>
      <c r="T54" s="124">
        <v>0.6615659654536384</v>
      </c>
      <c r="U54" s="220">
        <v>0.7815969246167003</v>
      </c>
      <c r="V54" s="124">
        <v>0.6055031131824559</v>
      </c>
      <c r="W54" s="220">
        <v>0.3404433975529902</v>
      </c>
      <c r="X54" s="124">
        <v>0.44620879994241597</v>
      </c>
      <c r="Y54" s="220">
        <v>0.5606171091769068</v>
      </c>
      <c r="Z54" s="124">
        <v>0.5236997989833053</v>
      </c>
      <c r="AA54" s="220">
        <v>0.6831200318495131</v>
      </c>
      <c r="AB54" s="177">
        <v>0.6</v>
      </c>
      <c r="AC54" s="21"/>
      <c r="AD54" s="21"/>
      <c r="AE54" s="21"/>
    </row>
    <row r="55" spans="1:33" ht="20.25" customHeight="1">
      <c r="A55" s="212" t="s">
        <v>111</v>
      </c>
      <c r="B55" s="176" t="s">
        <v>185</v>
      </c>
      <c r="C55" s="221" t="s">
        <v>185</v>
      </c>
      <c r="D55" s="176" t="s">
        <v>185</v>
      </c>
      <c r="E55" s="221" t="s">
        <v>185</v>
      </c>
      <c r="F55" s="176" t="s">
        <v>185</v>
      </c>
      <c r="G55" s="221" t="s">
        <v>185</v>
      </c>
      <c r="H55" s="176" t="s">
        <v>185</v>
      </c>
      <c r="I55" s="221" t="s">
        <v>185</v>
      </c>
      <c r="J55" s="176" t="s">
        <v>185</v>
      </c>
      <c r="K55" s="221" t="s">
        <v>185</v>
      </c>
      <c r="L55" s="176" t="s">
        <v>185</v>
      </c>
      <c r="M55" s="221" t="s">
        <v>185</v>
      </c>
      <c r="N55" s="176" t="s">
        <v>185</v>
      </c>
      <c r="O55" s="221" t="s">
        <v>185</v>
      </c>
      <c r="P55" s="176">
        <v>0.0030516733514995217</v>
      </c>
      <c r="Q55" s="221">
        <v>0.0029374699176599184</v>
      </c>
      <c r="R55" s="176">
        <v>0.0025479627612714044</v>
      </c>
      <c r="S55" s="221">
        <v>0.002480608505517709</v>
      </c>
      <c r="T55" s="176">
        <v>0.0022516597809800316</v>
      </c>
      <c r="U55" s="221">
        <v>0.009582553198882314</v>
      </c>
      <c r="V55" s="176">
        <v>0.015091589227160123</v>
      </c>
      <c r="W55" s="221">
        <v>0.017028123292741025</v>
      </c>
      <c r="X55" s="176">
        <v>0.021492601616354117</v>
      </c>
      <c r="Y55" s="221">
        <v>0.021341578918974088</v>
      </c>
      <c r="Z55" s="176">
        <v>0.018300202850674824</v>
      </c>
      <c r="AA55" s="220">
        <v>0.015055009686208272</v>
      </c>
      <c r="AB55" s="177">
        <v>0.1</v>
      </c>
      <c r="AC55" s="21"/>
      <c r="AD55" s="21"/>
      <c r="AE55" s="21"/>
      <c r="AG55" s="22"/>
    </row>
    <row r="56" spans="1:31" ht="20.25" customHeight="1">
      <c r="A56" s="212" t="s">
        <v>101</v>
      </c>
      <c r="B56" s="176" t="s">
        <v>185</v>
      </c>
      <c r="C56" s="221" t="s">
        <v>185</v>
      </c>
      <c r="D56" s="176" t="s">
        <v>185</v>
      </c>
      <c r="E56" s="221" t="s">
        <v>185</v>
      </c>
      <c r="F56" s="176" t="s">
        <v>185</v>
      </c>
      <c r="G56" s="221" t="s">
        <v>185</v>
      </c>
      <c r="H56" s="176" t="s">
        <v>185</v>
      </c>
      <c r="I56" s="221" t="s">
        <v>185</v>
      </c>
      <c r="J56" s="176" t="s">
        <v>185</v>
      </c>
      <c r="K56" s="221" t="s">
        <v>185</v>
      </c>
      <c r="L56" s="176" t="s">
        <v>185</v>
      </c>
      <c r="M56" s="221" t="s">
        <v>185</v>
      </c>
      <c r="N56" s="176" t="s">
        <v>185</v>
      </c>
      <c r="O56" s="221" t="s">
        <v>185</v>
      </c>
      <c r="P56" s="176" t="s">
        <v>185</v>
      </c>
      <c r="Q56" s="221" t="s">
        <v>185</v>
      </c>
      <c r="R56" s="176" t="s">
        <v>185</v>
      </c>
      <c r="S56" s="221" t="s">
        <v>185</v>
      </c>
      <c r="T56" s="176" t="s">
        <v>185</v>
      </c>
      <c r="U56" s="221" t="s">
        <v>185</v>
      </c>
      <c r="V56" s="176" t="s">
        <v>185</v>
      </c>
      <c r="W56" s="221">
        <v>0.018932107108230862</v>
      </c>
      <c r="X56" s="176">
        <v>0.10720034156471286</v>
      </c>
      <c r="Y56" s="221">
        <v>0.11831293391197056</v>
      </c>
      <c r="Z56" s="176">
        <v>0.12295120448495113</v>
      </c>
      <c r="AA56" s="221">
        <v>0.11410191925247443</v>
      </c>
      <c r="AB56" s="176">
        <v>0.1</v>
      </c>
      <c r="AC56" s="21"/>
      <c r="AD56" s="21"/>
      <c r="AE56" s="21"/>
    </row>
    <row r="57" spans="1:31" ht="20.25" customHeight="1">
      <c r="A57" s="212" t="s">
        <v>102</v>
      </c>
      <c r="B57" s="176" t="s">
        <v>185</v>
      </c>
      <c r="C57" s="221" t="s">
        <v>185</v>
      </c>
      <c r="D57" s="176" t="s">
        <v>185</v>
      </c>
      <c r="E57" s="221" t="s">
        <v>185</v>
      </c>
      <c r="F57" s="176" t="s">
        <v>185</v>
      </c>
      <c r="G57" s="221" t="s">
        <v>185</v>
      </c>
      <c r="H57" s="176" t="s">
        <v>185</v>
      </c>
      <c r="I57" s="221" t="s">
        <v>185</v>
      </c>
      <c r="J57" s="176" t="s">
        <v>185</v>
      </c>
      <c r="K57" s="221" t="s">
        <v>185</v>
      </c>
      <c r="L57" s="176" t="s">
        <v>185</v>
      </c>
      <c r="M57" s="221" t="s">
        <v>185</v>
      </c>
      <c r="N57" s="176" t="s">
        <v>185</v>
      </c>
      <c r="O57" s="221" t="s">
        <v>185</v>
      </c>
      <c r="P57" s="176" t="s">
        <v>185</v>
      </c>
      <c r="Q57" s="221" t="s">
        <v>185</v>
      </c>
      <c r="R57" s="176" t="s">
        <v>185</v>
      </c>
      <c r="S57" s="221" t="s">
        <v>185</v>
      </c>
      <c r="T57" s="176" t="s">
        <v>185</v>
      </c>
      <c r="U57" s="221" t="s">
        <v>185</v>
      </c>
      <c r="V57" s="176" t="s">
        <v>185</v>
      </c>
      <c r="W57" s="221" t="s">
        <v>185</v>
      </c>
      <c r="X57" s="176">
        <v>0.005430276636725163</v>
      </c>
      <c r="Y57" s="221">
        <v>0.016028561261848387</v>
      </c>
      <c r="Z57" s="176">
        <v>0.14193788781355496</v>
      </c>
      <c r="AA57" s="221">
        <v>0.14499666100308478</v>
      </c>
      <c r="AB57" s="176">
        <v>0.2</v>
      </c>
      <c r="AC57" s="21"/>
      <c r="AD57" s="21"/>
      <c r="AE57" s="21"/>
    </row>
    <row r="58" spans="1:31" ht="20.25" customHeight="1">
      <c r="A58" s="212" t="s">
        <v>103</v>
      </c>
      <c r="B58" s="124">
        <v>34.506137416092976</v>
      </c>
      <c r="C58" s="220">
        <v>33.27773286488268</v>
      </c>
      <c r="D58" s="124">
        <v>32.6473808664029</v>
      </c>
      <c r="E58" s="220">
        <v>30.93360059997518</v>
      </c>
      <c r="F58" s="124">
        <v>27.851971381372636</v>
      </c>
      <c r="G58" s="220">
        <v>30.106561611979966</v>
      </c>
      <c r="H58" s="124">
        <v>28.03608414338226</v>
      </c>
      <c r="I58" s="220">
        <v>29.518197452754585</v>
      </c>
      <c r="J58" s="124">
        <v>28.055452875980812</v>
      </c>
      <c r="K58" s="220">
        <v>21.041383720975755</v>
      </c>
      <c r="L58" s="124">
        <v>22.32709900402157</v>
      </c>
      <c r="M58" s="220">
        <v>22.625278687162307</v>
      </c>
      <c r="N58" s="124">
        <v>21.074445814339576</v>
      </c>
      <c r="O58" s="220">
        <v>20.373578288973388</v>
      </c>
      <c r="P58" s="124">
        <v>20.528838909785534</v>
      </c>
      <c r="Q58" s="220">
        <v>18.954368336543006</v>
      </c>
      <c r="R58" s="124">
        <v>17.43406951731978</v>
      </c>
      <c r="S58" s="220">
        <v>16.68470911449195</v>
      </c>
      <c r="T58" s="124">
        <v>17.54736947871892</v>
      </c>
      <c r="U58" s="220">
        <v>16.1835381760712</v>
      </c>
      <c r="V58" s="124">
        <v>15.728301508836356</v>
      </c>
      <c r="W58" s="220">
        <v>15.287659860997065</v>
      </c>
      <c r="X58" s="124">
        <v>14.46756840607687</v>
      </c>
      <c r="Y58" s="220">
        <v>13.865359277051542</v>
      </c>
      <c r="Z58" s="124">
        <v>12.962529025855124</v>
      </c>
      <c r="AA58" s="220">
        <v>14.993919983691798</v>
      </c>
      <c r="AB58" s="177">
        <v>13.2</v>
      </c>
      <c r="AC58" s="21"/>
      <c r="AD58" s="21"/>
      <c r="AE58" s="21"/>
    </row>
    <row r="59" spans="1:31" ht="20.25" customHeight="1">
      <c r="A59" s="212" t="s">
        <v>104</v>
      </c>
      <c r="B59" s="124">
        <v>5.1192487701332485</v>
      </c>
      <c r="C59" s="220">
        <v>3.8647737523624643</v>
      </c>
      <c r="D59" s="124">
        <v>2.8081417195091998</v>
      </c>
      <c r="E59" s="220">
        <v>2.372191536600228</v>
      </c>
      <c r="F59" s="124">
        <v>1.8802280757402237</v>
      </c>
      <c r="G59" s="220">
        <v>1.5174456136297987</v>
      </c>
      <c r="H59" s="124">
        <v>1.2523170931076335</v>
      </c>
      <c r="I59" s="220">
        <v>1.0389015214919801</v>
      </c>
      <c r="J59" s="124">
        <v>0.87484745527252</v>
      </c>
      <c r="K59" s="220">
        <v>0.7680009008017435</v>
      </c>
      <c r="L59" s="124">
        <v>0.6588671863753549</v>
      </c>
      <c r="M59" s="220">
        <v>0.6210953709604801</v>
      </c>
      <c r="N59" s="124">
        <v>0.6297588551943334</v>
      </c>
      <c r="O59" s="220">
        <v>0.5938706247867225</v>
      </c>
      <c r="P59" s="124">
        <v>0.5832737010735003</v>
      </c>
      <c r="Q59" s="220">
        <v>0.5871197067050973</v>
      </c>
      <c r="R59" s="124">
        <v>0.5785717615658492</v>
      </c>
      <c r="S59" s="220">
        <v>0.5789930968492751</v>
      </c>
      <c r="T59" s="124">
        <v>0.549681489941609</v>
      </c>
      <c r="U59" s="220">
        <v>0.5718719753764306</v>
      </c>
      <c r="V59" s="124">
        <v>0.5394818567587721</v>
      </c>
      <c r="W59" s="220">
        <v>0.5353304346470675</v>
      </c>
      <c r="X59" s="124">
        <v>0.5260903655269346</v>
      </c>
      <c r="Y59" s="220">
        <v>0.5022162091051725</v>
      </c>
      <c r="Z59" s="124">
        <v>0.46545730504181</v>
      </c>
      <c r="AA59" s="220">
        <v>0.4239001540787142</v>
      </c>
      <c r="AB59" s="177">
        <v>0.4</v>
      </c>
      <c r="AC59" s="21"/>
      <c r="AD59" s="21"/>
      <c r="AE59" s="21"/>
    </row>
    <row r="60" spans="1:29" ht="20.25" customHeight="1" thickBot="1">
      <c r="A60" s="216" t="s">
        <v>14</v>
      </c>
      <c r="B60" s="132">
        <v>100</v>
      </c>
      <c r="C60" s="229">
        <v>100</v>
      </c>
      <c r="D60" s="132">
        <v>100</v>
      </c>
      <c r="E60" s="229">
        <v>100</v>
      </c>
      <c r="F60" s="132">
        <v>100</v>
      </c>
      <c r="G60" s="229">
        <v>100</v>
      </c>
      <c r="H60" s="132">
        <v>100</v>
      </c>
      <c r="I60" s="229">
        <v>100</v>
      </c>
      <c r="J60" s="132">
        <v>100</v>
      </c>
      <c r="K60" s="229">
        <v>100</v>
      </c>
      <c r="L60" s="132">
        <v>100</v>
      </c>
      <c r="M60" s="229">
        <v>100</v>
      </c>
      <c r="N60" s="132">
        <v>100</v>
      </c>
      <c r="O60" s="229">
        <v>100.00000000000003</v>
      </c>
      <c r="P60" s="132">
        <v>100</v>
      </c>
      <c r="Q60" s="229">
        <v>100</v>
      </c>
      <c r="R60" s="132">
        <v>100</v>
      </c>
      <c r="S60" s="229">
        <v>100</v>
      </c>
      <c r="T60" s="132">
        <v>100</v>
      </c>
      <c r="U60" s="229">
        <v>99.99999999999999</v>
      </c>
      <c r="V60" s="132">
        <v>100</v>
      </c>
      <c r="W60" s="229">
        <v>99.99999999999999</v>
      </c>
      <c r="X60" s="132">
        <v>99.99999999999999</v>
      </c>
      <c r="Y60" s="229">
        <v>100</v>
      </c>
      <c r="Z60" s="132">
        <v>99.99999999999999</v>
      </c>
      <c r="AA60" s="229">
        <v>100</v>
      </c>
      <c r="AB60" s="558">
        <v>100</v>
      </c>
      <c r="AC60" s="4"/>
    </row>
    <row r="61" spans="1:29" ht="20.25" customHeight="1">
      <c r="A61" s="85" t="s">
        <v>91</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C61" s="4"/>
    </row>
    <row r="62" spans="1:26" ht="15">
      <c r="A62" s="6" t="s">
        <v>184</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ht="15">
      <c r="B63" s="165"/>
    </row>
  </sheetData>
  <sheetProtection/>
  <hyperlinks>
    <hyperlink ref="A1" location="content!A1" display="Content"/>
  </hyperlinks>
  <printOptions horizontalCentered="1"/>
  <pageMargins left="0.31496062992126" right="0.31496062992126" top="0.47244094488189" bottom="0.196850393700787" header="0.31496062992126" footer="0.236220472440945"/>
  <pageSetup fitToHeight="1" fitToWidth="1" orientation="landscape" paperSize="9" scale="45" r:id="rId1"/>
  <headerFooter alignWithMargins="0">
    <oddHeader xml:space="preserve">&amp;C&amp;13 &amp;14 &amp;16 &amp;18 &amp;12 &amp;14 &amp;16 </oddHead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N50"/>
  <sheetViews>
    <sheetView zoomScalePageLayoutView="0" workbookViewId="0" topLeftCell="A1">
      <pane xSplit="1" topLeftCell="P1" activePane="topRight" state="frozen"/>
      <selection pane="topLeft" activeCell="A1" sqref="A1"/>
      <selection pane="topRight" activeCell="A2" sqref="A2"/>
    </sheetView>
  </sheetViews>
  <sheetFormatPr defaultColWidth="11.375" defaultRowHeight="15.75"/>
  <cols>
    <col min="1" max="1" width="30.875" style="6" customWidth="1"/>
    <col min="2" max="16" width="9.00390625" style="6" bestFit="1" customWidth="1"/>
    <col min="17" max="26" width="9.625" style="6" customWidth="1"/>
    <col min="27" max="27" width="10.25390625" style="6" customWidth="1"/>
    <col min="28" max="28" width="10.125" style="6" customWidth="1"/>
    <col min="29" max="29" width="11.375" style="6" customWidth="1"/>
    <col min="30" max="31" width="11.50390625" style="4" bestFit="1" customWidth="1"/>
    <col min="32" max="32" width="11.375" style="4" customWidth="1"/>
    <col min="33" max="33" width="11.50390625" style="4" bestFit="1" customWidth="1"/>
    <col min="34" max="16384" width="11.375" style="4" customWidth="1"/>
  </cols>
  <sheetData>
    <row r="1" spans="1:28" ht="15.75" customHeight="1">
      <c r="A1" s="46" t="s">
        <v>223</v>
      </c>
      <c r="AB1" s="4"/>
    </row>
    <row r="2" spans="1:28" ht="25.5" customHeight="1">
      <c r="A2" s="230" t="s">
        <v>237</v>
      </c>
      <c r="B2" s="207"/>
      <c r="C2" s="207"/>
      <c r="D2" s="207"/>
      <c r="E2" s="207"/>
      <c r="F2" s="207"/>
      <c r="G2" s="207"/>
      <c r="H2" s="207"/>
      <c r="I2" s="207"/>
      <c r="J2" s="207"/>
      <c r="K2" s="207"/>
      <c r="L2" s="207"/>
      <c r="M2" s="207"/>
      <c r="N2" s="207"/>
      <c r="O2" s="207"/>
      <c r="P2" s="207"/>
      <c r="Q2" s="207"/>
      <c r="R2" s="207"/>
      <c r="S2" s="207"/>
      <c r="T2" s="207"/>
      <c r="U2" s="207"/>
      <c r="V2" s="207"/>
      <c r="W2" s="207"/>
      <c r="X2" s="207"/>
      <c r="Y2" s="443" t="s">
        <v>160</v>
      </c>
      <c r="Z2" s="207"/>
      <c r="AA2" s="207"/>
      <c r="AB2" s="208"/>
    </row>
    <row r="3" spans="1:28" ht="18" customHeight="1" thickBot="1">
      <c r="A3" s="32"/>
      <c r="AB3" s="4"/>
    </row>
    <row r="4" spans="1:31" ht="21.75" customHeight="1" thickBot="1">
      <c r="A4" s="231" t="s">
        <v>21</v>
      </c>
      <c r="B4" s="133">
        <v>1990</v>
      </c>
      <c r="C4" s="237">
        <v>1991</v>
      </c>
      <c r="D4" s="133">
        <v>1992</v>
      </c>
      <c r="E4" s="237">
        <v>1993</v>
      </c>
      <c r="F4" s="133">
        <v>1994</v>
      </c>
      <c r="G4" s="237">
        <v>1995</v>
      </c>
      <c r="H4" s="133">
        <v>1996</v>
      </c>
      <c r="I4" s="237">
        <v>1997</v>
      </c>
      <c r="J4" s="133">
        <v>1998</v>
      </c>
      <c r="K4" s="237">
        <v>1999</v>
      </c>
      <c r="L4" s="133">
        <v>2000</v>
      </c>
      <c r="M4" s="237">
        <v>2001</v>
      </c>
      <c r="N4" s="133">
        <v>2002</v>
      </c>
      <c r="O4" s="237">
        <v>2003</v>
      </c>
      <c r="P4" s="133">
        <v>2004</v>
      </c>
      <c r="Q4" s="237">
        <v>2005</v>
      </c>
      <c r="R4" s="133">
        <v>2006</v>
      </c>
      <c r="S4" s="237">
        <v>2007</v>
      </c>
      <c r="T4" s="133">
        <v>2008</v>
      </c>
      <c r="U4" s="237">
        <v>2009</v>
      </c>
      <c r="V4" s="133">
        <v>2010</v>
      </c>
      <c r="W4" s="237">
        <v>2011</v>
      </c>
      <c r="X4" s="133">
        <v>2012</v>
      </c>
      <c r="Y4" s="237">
        <v>2013</v>
      </c>
      <c r="Z4" s="453">
        <v>2014</v>
      </c>
      <c r="AA4" s="486">
        <v>2015</v>
      </c>
      <c r="AB4" s="393">
        <v>2016</v>
      </c>
      <c r="AD4" s="3"/>
      <c r="AE4" s="3"/>
    </row>
    <row r="5" spans="1:29" s="6" customFormat="1" ht="20.25" customHeight="1">
      <c r="A5" s="214" t="s">
        <v>181</v>
      </c>
      <c r="B5" s="122"/>
      <c r="C5" s="218"/>
      <c r="D5" s="122"/>
      <c r="E5" s="218"/>
      <c r="F5" s="122"/>
      <c r="G5" s="218"/>
      <c r="H5" s="122"/>
      <c r="I5" s="218"/>
      <c r="J5" s="122"/>
      <c r="K5" s="218"/>
      <c r="L5" s="122"/>
      <c r="M5" s="218"/>
      <c r="N5" s="122"/>
      <c r="O5" s="218"/>
      <c r="P5" s="122"/>
      <c r="Q5" s="218"/>
      <c r="R5" s="122"/>
      <c r="S5" s="218"/>
      <c r="T5" s="122"/>
      <c r="U5" s="218"/>
      <c r="V5" s="122"/>
      <c r="W5" s="218"/>
      <c r="X5" s="122"/>
      <c r="Y5" s="218"/>
      <c r="Z5" s="454"/>
      <c r="AA5" s="487"/>
      <c r="AB5" s="534"/>
      <c r="AC5" s="4"/>
    </row>
    <row r="6" spans="1:31" ht="18.75" customHeight="1">
      <c r="A6" s="211" t="s">
        <v>0</v>
      </c>
      <c r="B6" s="124"/>
      <c r="C6" s="220"/>
      <c r="D6" s="124"/>
      <c r="E6" s="220"/>
      <c r="F6" s="124"/>
      <c r="G6" s="220"/>
      <c r="H6" s="124"/>
      <c r="I6" s="220"/>
      <c r="J6" s="124"/>
      <c r="K6" s="220"/>
      <c r="L6" s="124"/>
      <c r="M6" s="220"/>
      <c r="N6" s="124"/>
      <c r="O6" s="220"/>
      <c r="P6" s="124"/>
      <c r="Q6" s="220"/>
      <c r="R6" s="124"/>
      <c r="S6" s="220"/>
      <c r="T6" s="124"/>
      <c r="U6" s="220"/>
      <c r="V6" s="124"/>
      <c r="W6" s="220"/>
      <c r="X6" s="124"/>
      <c r="Y6" s="220"/>
      <c r="Z6" s="455"/>
      <c r="AA6" s="488"/>
      <c r="AB6" s="177"/>
      <c r="AD6" s="28"/>
      <c r="AE6" s="28"/>
    </row>
    <row r="7" spans="1:31" ht="22.5" customHeight="1">
      <c r="A7" s="212" t="s">
        <v>76</v>
      </c>
      <c r="B7" s="124">
        <v>80.106005</v>
      </c>
      <c r="C7" s="220">
        <v>66.009</v>
      </c>
      <c r="D7" s="124">
        <v>72.498</v>
      </c>
      <c r="E7" s="220">
        <v>62.904</v>
      </c>
      <c r="F7" s="124">
        <v>38.45</v>
      </c>
      <c r="G7" s="220">
        <v>66.362</v>
      </c>
      <c r="H7" s="124">
        <v>38.481</v>
      </c>
      <c r="I7" s="220">
        <v>27.782</v>
      </c>
      <c r="J7" s="124">
        <v>86.343322</v>
      </c>
      <c r="K7" s="220">
        <v>128.871</v>
      </c>
      <c r="L7" s="124">
        <v>222.423</v>
      </c>
      <c r="M7" s="220">
        <v>347.462</v>
      </c>
      <c r="N7" s="124">
        <v>312.031</v>
      </c>
      <c r="O7" s="220">
        <v>289.373</v>
      </c>
      <c r="P7" s="124">
        <v>331.82620000000003</v>
      </c>
      <c r="Q7" s="220">
        <v>379.262961</v>
      </c>
      <c r="R7" s="124">
        <v>490.324</v>
      </c>
      <c r="S7" s="220">
        <v>647.7815</v>
      </c>
      <c r="T7" s="124">
        <v>606.532201</v>
      </c>
      <c r="U7" s="220">
        <v>559.9</v>
      </c>
      <c r="V7" s="124">
        <v>660.62</v>
      </c>
      <c r="W7" s="220">
        <v>660.157</v>
      </c>
      <c r="X7" s="124">
        <v>729.327</v>
      </c>
      <c r="Y7" s="220">
        <v>708.334</v>
      </c>
      <c r="Z7" s="455">
        <v>771.793577</v>
      </c>
      <c r="AA7" s="488">
        <v>804.233</v>
      </c>
      <c r="AB7" s="177">
        <v>925.5</v>
      </c>
      <c r="AD7" s="28"/>
      <c r="AE7" s="28"/>
    </row>
    <row r="8" spans="1:31" ht="22.5" customHeight="1">
      <c r="A8" s="212" t="s">
        <v>112</v>
      </c>
      <c r="B8" s="124">
        <v>55.474727342714175</v>
      </c>
      <c r="C8" s="220">
        <v>64.66590037494832</v>
      </c>
      <c r="D8" s="124">
        <v>62.48290186023557</v>
      </c>
      <c r="E8" s="220">
        <v>72.7279300856821</v>
      </c>
      <c r="F8" s="124">
        <v>78.39027282836491</v>
      </c>
      <c r="G8" s="220">
        <v>84.158</v>
      </c>
      <c r="H8" s="124">
        <v>88.041</v>
      </c>
      <c r="I8" s="220">
        <v>88.074</v>
      </c>
      <c r="J8" s="124">
        <v>86.895</v>
      </c>
      <c r="K8" s="220">
        <v>92.737</v>
      </c>
      <c r="L8" s="124">
        <v>89.824</v>
      </c>
      <c r="M8" s="220">
        <v>86.773</v>
      </c>
      <c r="N8" s="124">
        <v>80.297</v>
      </c>
      <c r="O8" s="220">
        <v>86.802</v>
      </c>
      <c r="P8" s="124">
        <v>87.706</v>
      </c>
      <c r="Q8" s="220">
        <v>86.759</v>
      </c>
      <c r="R8" s="124">
        <v>88.88</v>
      </c>
      <c r="S8" s="220">
        <v>96.387</v>
      </c>
      <c r="T8" s="124">
        <v>108.509</v>
      </c>
      <c r="U8" s="220">
        <v>104.435</v>
      </c>
      <c r="V8" s="124">
        <v>120.932</v>
      </c>
      <c r="W8" s="220">
        <v>116.68</v>
      </c>
      <c r="X8" s="124">
        <v>128.17</v>
      </c>
      <c r="Y8" s="220">
        <v>138.216</v>
      </c>
      <c r="Z8" s="455">
        <v>137.89271</v>
      </c>
      <c r="AA8" s="488">
        <v>154.724</v>
      </c>
      <c r="AB8" s="177">
        <v>167.8</v>
      </c>
      <c r="AD8" s="28"/>
      <c r="AE8" s="28"/>
    </row>
    <row r="9" spans="1:31" ht="22.5" customHeight="1">
      <c r="A9" s="212" t="s">
        <v>113</v>
      </c>
      <c r="B9" s="124">
        <v>152.6015182203318</v>
      </c>
      <c r="C9" s="220">
        <v>152.49894931388928</v>
      </c>
      <c r="D9" s="124">
        <v>163.3581727344844</v>
      </c>
      <c r="E9" s="220">
        <v>177.25385589143752</v>
      </c>
      <c r="F9" s="124">
        <v>210.03808874710955</v>
      </c>
      <c r="G9" s="220">
        <v>226.239</v>
      </c>
      <c r="H9" s="124">
        <v>221.985</v>
      </c>
      <c r="I9" s="220">
        <v>255.956</v>
      </c>
      <c r="J9" s="124">
        <v>282.737</v>
      </c>
      <c r="K9" s="220">
        <v>295.551</v>
      </c>
      <c r="L9" s="124">
        <v>339.671</v>
      </c>
      <c r="M9" s="220">
        <v>338.044</v>
      </c>
      <c r="N9" s="124">
        <v>346.401</v>
      </c>
      <c r="O9" s="220">
        <v>309.215</v>
      </c>
      <c r="P9" s="124">
        <v>319.732</v>
      </c>
      <c r="Q9" s="220">
        <v>329.922</v>
      </c>
      <c r="R9" s="124">
        <v>327.492</v>
      </c>
      <c r="S9" s="220">
        <v>307.485</v>
      </c>
      <c r="T9" s="124">
        <v>328.453</v>
      </c>
      <c r="U9" s="220">
        <v>288.015</v>
      </c>
      <c r="V9" s="124">
        <v>310.363</v>
      </c>
      <c r="W9" s="220">
        <v>309.892</v>
      </c>
      <c r="X9" s="124">
        <v>313.769</v>
      </c>
      <c r="Y9" s="220">
        <v>336.102</v>
      </c>
      <c r="Z9" s="455">
        <v>303.62187</v>
      </c>
      <c r="AA9" s="488">
        <v>318.70379499999996</v>
      </c>
      <c r="AB9" s="177">
        <v>339.1</v>
      </c>
      <c r="AC9" s="26"/>
      <c r="AD9" s="28"/>
      <c r="AE9" s="28"/>
    </row>
    <row r="10" spans="1:31" ht="22.5" customHeight="1">
      <c r="A10" s="212" t="s">
        <v>114</v>
      </c>
      <c r="B10" s="124">
        <v>164.61266991818755</v>
      </c>
      <c r="C10" s="220">
        <v>155.1995665512901</v>
      </c>
      <c r="D10" s="124">
        <v>166.68966409691632</v>
      </c>
      <c r="E10" s="220">
        <v>159.4390796098175</v>
      </c>
      <c r="F10" s="124">
        <v>149.52010179358086</v>
      </c>
      <c r="G10" s="220">
        <v>170.662</v>
      </c>
      <c r="H10" s="124">
        <v>195.988</v>
      </c>
      <c r="I10" s="220">
        <v>196.252</v>
      </c>
      <c r="J10" s="124">
        <v>206.43599999999998</v>
      </c>
      <c r="K10" s="220">
        <v>231.877</v>
      </c>
      <c r="L10" s="124">
        <v>217.369</v>
      </c>
      <c r="M10" s="220">
        <v>214.173</v>
      </c>
      <c r="N10" s="124">
        <v>225.465</v>
      </c>
      <c r="O10" s="220">
        <v>227.696</v>
      </c>
      <c r="P10" s="124">
        <v>256.84166999999997</v>
      </c>
      <c r="Q10" s="220">
        <v>247.974</v>
      </c>
      <c r="R10" s="124">
        <v>241.991</v>
      </c>
      <c r="S10" s="220">
        <v>266.35</v>
      </c>
      <c r="T10" s="124">
        <v>268.11600000000004</v>
      </c>
      <c r="U10" s="220">
        <v>208.844</v>
      </c>
      <c r="V10" s="124">
        <v>241.6</v>
      </c>
      <c r="W10" s="220">
        <v>230.684</v>
      </c>
      <c r="X10" s="124">
        <v>220.046</v>
      </c>
      <c r="Y10" s="220">
        <v>243.908</v>
      </c>
      <c r="Z10" s="455">
        <v>234.18381999999997</v>
      </c>
      <c r="AA10" s="488">
        <v>271.295251</v>
      </c>
      <c r="AB10" s="177">
        <v>287.2</v>
      </c>
      <c r="AC10" s="26"/>
      <c r="AD10" s="28"/>
      <c r="AE10" s="28"/>
    </row>
    <row r="11" spans="1:31" ht="22.5" customHeight="1">
      <c r="A11" s="213" t="s">
        <v>117</v>
      </c>
      <c r="B11" s="126">
        <v>146.4907174323474</v>
      </c>
      <c r="C11" s="222">
        <v>127.99622561359344</v>
      </c>
      <c r="D11" s="126">
        <v>129.4998127753304</v>
      </c>
      <c r="E11" s="222">
        <v>128.8095185651353</v>
      </c>
      <c r="F11" s="126">
        <v>123.61859959093769</v>
      </c>
      <c r="G11" s="222">
        <v>131.06</v>
      </c>
      <c r="H11" s="126">
        <v>114.842</v>
      </c>
      <c r="I11" s="222">
        <v>119.692</v>
      </c>
      <c r="J11" s="126">
        <v>152.308</v>
      </c>
      <c r="K11" s="222">
        <v>187.697</v>
      </c>
      <c r="L11" s="126">
        <v>190.018</v>
      </c>
      <c r="M11" s="222">
        <v>202.187</v>
      </c>
      <c r="N11" s="126">
        <v>211.127</v>
      </c>
      <c r="O11" s="222">
        <v>207.511</v>
      </c>
      <c r="P11" s="126">
        <v>226.99466999999999</v>
      </c>
      <c r="Q11" s="222">
        <v>220.075</v>
      </c>
      <c r="R11" s="126">
        <v>235.965</v>
      </c>
      <c r="S11" s="222">
        <v>262.627</v>
      </c>
      <c r="T11" s="126">
        <v>262.206</v>
      </c>
      <c r="U11" s="222">
        <v>204.7</v>
      </c>
      <c r="V11" s="126">
        <v>234.851</v>
      </c>
      <c r="W11" s="222">
        <v>226.392</v>
      </c>
      <c r="X11" s="126">
        <v>213.003</v>
      </c>
      <c r="Y11" s="222">
        <v>241.065</v>
      </c>
      <c r="Z11" s="456">
        <v>231.97601999999998</v>
      </c>
      <c r="AA11" s="489">
        <v>268.798901</v>
      </c>
      <c r="AB11" s="127">
        <v>285</v>
      </c>
      <c r="AC11" s="26"/>
      <c r="AD11" s="28"/>
      <c r="AE11" s="28"/>
    </row>
    <row r="12" spans="1:31" ht="22.5" customHeight="1">
      <c r="A12" s="366" t="s">
        <v>118</v>
      </c>
      <c r="B12" s="134">
        <v>18.121952485840147</v>
      </c>
      <c r="C12" s="238">
        <v>27.203340937696666</v>
      </c>
      <c r="D12" s="134">
        <v>37.1898513215859</v>
      </c>
      <c r="E12" s="238">
        <v>30.629561044682188</v>
      </c>
      <c r="F12" s="134">
        <v>25.90150220264317</v>
      </c>
      <c r="G12" s="238">
        <v>39.602</v>
      </c>
      <c r="H12" s="134">
        <v>81.146</v>
      </c>
      <c r="I12" s="238">
        <v>76.56</v>
      </c>
      <c r="J12" s="134">
        <v>54.128</v>
      </c>
      <c r="K12" s="238">
        <v>44.18</v>
      </c>
      <c r="L12" s="134">
        <v>27.351</v>
      </c>
      <c r="M12" s="238">
        <v>11.986</v>
      </c>
      <c r="N12" s="134">
        <v>14.338</v>
      </c>
      <c r="O12" s="238">
        <v>20.185</v>
      </c>
      <c r="P12" s="134">
        <v>29.847</v>
      </c>
      <c r="Q12" s="238">
        <v>27.899</v>
      </c>
      <c r="R12" s="134">
        <v>6.026</v>
      </c>
      <c r="S12" s="238">
        <v>3.723</v>
      </c>
      <c r="T12" s="134">
        <v>5.91</v>
      </c>
      <c r="U12" s="238">
        <v>4.144</v>
      </c>
      <c r="V12" s="134">
        <v>6.749</v>
      </c>
      <c r="W12" s="238">
        <v>4.292</v>
      </c>
      <c r="X12" s="134">
        <v>7.043</v>
      </c>
      <c r="Y12" s="238">
        <v>2.843</v>
      </c>
      <c r="Z12" s="457">
        <v>2.2077999999999998</v>
      </c>
      <c r="AA12" s="490">
        <v>2.49635</v>
      </c>
      <c r="AB12" s="535">
        <v>2.1</v>
      </c>
      <c r="AC12" s="27"/>
      <c r="AD12" s="28"/>
      <c r="AE12" s="28"/>
    </row>
    <row r="13" spans="1:31" ht="22.5" customHeight="1">
      <c r="A13" s="212" t="s">
        <v>115</v>
      </c>
      <c r="B13" s="124">
        <v>138.22169841905523</v>
      </c>
      <c r="C13" s="220">
        <v>143.63468550832428</v>
      </c>
      <c r="D13" s="124">
        <v>169.88488937200833</v>
      </c>
      <c r="E13" s="220">
        <v>181.43496290787039</v>
      </c>
      <c r="F13" s="124">
        <v>199.40445923679843</v>
      </c>
      <c r="G13" s="220">
        <v>207.477</v>
      </c>
      <c r="H13" s="124">
        <v>194.372</v>
      </c>
      <c r="I13" s="220">
        <v>249.207</v>
      </c>
      <c r="J13" s="124">
        <v>274.124608</v>
      </c>
      <c r="K13" s="220">
        <v>246.279312</v>
      </c>
      <c r="L13" s="124">
        <v>218.763</v>
      </c>
      <c r="M13" s="220">
        <v>275.138</v>
      </c>
      <c r="N13" s="124">
        <v>208.581</v>
      </c>
      <c r="O13" s="220">
        <v>287.985218</v>
      </c>
      <c r="P13" s="124">
        <v>288.818</v>
      </c>
      <c r="Q13" s="220">
        <v>337.484</v>
      </c>
      <c r="R13" s="124">
        <v>304.391</v>
      </c>
      <c r="S13" s="220">
        <v>333.939</v>
      </c>
      <c r="T13" s="124">
        <v>291.046</v>
      </c>
      <c r="U13" s="220">
        <v>343.739</v>
      </c>
      <c r="V13" s="124">
        <v>341.465</v>
      </c>
      <c r="W13" s="220">
        <v>434.793</v>
      </c>
      <c r="X13" s="124">
        <v>401.205</v>
      </c>
      <c r="Y13" s="220">
        <v>429.072</v>
      </c>
      <c r="Z13" s="455">
        <v>406.433109</v>
      </c>
      <c r="AA13" s="488">
        <v>445.14041499999996</v>
      </c>
      <c r="AB13" s="177">
        <v>489.7</v>
      </c>
      <c r="AC13" s="26"/>
      <c r="AD13" s="28"/>
      <c r="AE13" s="28"/>
    </row>
    <row r="14" spans="1:31" ht="22.5" customHeight="1" thickBot="1">
      <c r="A14" s="236" t="s">
        <v>116</v>
      </c>
      <c r="B14" s="130">
        <v>22.51062</v>
      </c>
      <c r="C14" s="225">
        <v>26.00651</v>
      </c>
      <c r="D14" s="130">
        <v>29.071831000000003</v>
      </c>
      <c r="E14" s="225">
        <v>29.384950999999997</v>
      </c>
      <c r="F14" s="130">
        <v>32.669282</v>
      </c>
      <c r="G14" s="225">
        <v>36.222</v>
      </c>
      <c r="H14" s="130">
        <v>36.584379999999996</v>
      </c>
      <c r="I14" s="225">
        <v>41.668437</v>
      </c>
      <c r="J14" s="130">
        <v>44.674678</v>
      </c>
      <c r="K14" s="225">
        <v>43.5696</v>
      </c>
      <c r="L14" s="130">
        <v>47.3441</v>
      </c>
      <c r="M14" s="225">
        <v>43.888</v>
      </c>
      <c r="N14" s="130">
        <v>54.06</v>
      </c>
      <c r="O14" s="225">
        <v>48.821912</v>
      </c>
      <c r="P14" s="130">
        <v>53.78</v>
      </c>
      <c r="Q14" s="225">
        <v>62.713</v>
      </c>
      <c r="R14" s="130">
        <v>58.762</v>
      </c>
      <c r="S14" s="225">
        <v>62.762538</v>
      </c>
      <c r="T14" s="130">
        <v>63.11</v>
      </c>
      <c r="U14" s="225">
        <v>62.561</v>
      </c>
      <c r="V14" s="130">
        <v>62.712</v>
      </c>
      <c r="W14" s="225">
        <v>66.3297</v>
      </c>
      <c r="X14" s="130">
        <v>67.902</v>
      </c>
      <c r="Y14" s="225">
        <v>68.221</v>
      </c>
      <c r="Z14" s="458">
        <v>75.58098600000001</v>
      </c>
      <c r="AA14" s="312">
        <v>72.459</v>
      </c>
      <c r="AB14" s="173">
        <v>167</v>
      </c>
      <c r="AD14" s="28"/>
      <c r="AE14" s="28"/>
    </row>
    <row r="15" spans="1:29" s="6" customFormat="1" ht="24.75" customHeight="1">
      <c r="A15" s="210" t="s">
        <v>25</v>
      </c>
      <c r="B15" s="166"/>
      <c r="C15" s="239"/>
      <c r="D15" s="166"/>
      <c r="E15" s="239"/>
      <c r="F15" s="166"/>
      <c r="G15" s="239"/>
      <c r="H15" s="166"/>
      <c r="I15" s="239"/>
      <c r="J15" s="166"/>
      <c r="K15" s="239"/>
      <c r="L15" s="166"/>
      <c r="M15" s="239"/>
      <c r="N15" s="166"/>
      <c r="O15" s="239"/>
      <c r="P15" s="166"/>
      <c r="Q15" s="239"/>
      <c r="R15" s="166"/>
      <c r="S15" s="239"/>
      <c r="T15" s="166"/>
      <c r="U15" s="239"/>
      <c r="V15" s="166"/>
      <c r="W15" s="239"/>
      <c r="X15" s="166"/>
      <c r="Y15" s="239"/>
      <c r="Z15" s="459" t="s">
        <v>10</v>
      </c>
      <c r="AA15" s="491"/>
      <c r="AB15" s="536"/>
      <c r="AC15" s="4"/>
    </row>
    <row r="16" spans="1:31" ht="21" customHeight="1">
      <c r="A16" s="301" t="s">
        <v>0</v>
      </c>
      <c r="B16" s="124"/>
      <c r="C16" s="220"/>
      <c r="D16" s="124"/>
      <c r="E16" s="220"/>
      <c r="F16" s="124"/>
      <c r="G16" s="220"/>
      <c r="H16" s="124"/>
      <c r="I16" s="220"/>
      <c r="J16" s="124"/>
      <c r="K16" s="220"/>
      <c r="L16" s="124"/>
      <c r="M16" s="220"/>
      <c r="N16" s="124"/>
      <c r="O16" s="220"/>
      <c r="P16" s="124"/>
      <c r="Q16" s="220"/>
      <c r="R16" s="124"/>
      <c r="S16" s="220"/>
      <c r="T16" s="124"/>
      <c r="U16" s="220"/>
      <c r="V16" s="124"/>
      <c r="W16" s="220"/>
      <c r="X16" s="124"/>
      <c r="Y16" s="220"/>
      <c r="Z16" s="455"/>
      <c r="AA16" s="488"/>
      <c r="AB16" s="177"/>
      <c r="AD16" s="28"/>
      <c r="AE16" s="28"/>
    </row>
    <row r="17" spans="1:31" ht="22.5" customHeight="1">
      <c r="A17" s="300" t="s">
        <v>76</v>
      </c>
      <c r="B17" s="124">
        <v>49.66572310000001</v>
      </c>
      <c r="C17" s="220">
        <v>40.92558</v>
      </c>
      <c r="D17" s="124">
        <v>44.94876</v>
      </c>
      <c r="E17" s="220">
        <v>39.00048</v>
      </c>
      <c r="F17" s="124">
        <v>23.839000000000002</v>
      </c>
      <c r="G17" s="220">
        <v>41.144439999999996</v>
      </c>
      <c r="H17" s="124">
        <v>23.85822</v>
      </c>
      <c r="I17" s="220">
        <v>17.22484</v>
      </c>
      <c r="J17" s="124">
        <v>53.53285964</v>
      </c>
      <c r="K17" s="220">
        <v>79.90002000000001</v>
      </c>
      <c r="L17" s="124">
        <v>137.90226</v>
      </c>
      <c r="M17" s="220">
        <v>215.42643999999999</v>
      </c>
      <c r="N17" s="124">
        <v>193.45922000000002</v>
      </c>
      <c r="O17" s="220">
        <v>179.41126</v>
      </c>
      <c r="P17" s="124">
        <v>205.732244</v>
      </c>
      <c r="Q17" s="220">
        <v>235.14303582000002</v>
      </c>
      <c r="R17" s="124">
        <v>304.00088</v>
      </c>
      <c r="S17" s="220">
        <v>401.62453000000005</v>
      </c>
      <c r="T17" s="124">
        <v>376.04996461999997</v>
      </c>
      <c r="U17" s="220">
        <v>347.138</v>
      </c>
      <c r="V17" s="124">
        <v>409.5844</v>
      </c>
      <c r="W17" s="220">
        <v>409.29734</v>
      </c>
      <c r="X17" s="124">
        <v>452.18274</v>
      </c>
      <c r="Y17" s="220">
        <v>439.16707999999994</v>
      </c>
      <c r="Z17" s="455">
        <v>478.51201774000003</v>
      </c>
      <c r="AA17" s="488">
        <v>498.62445999999994</v>
      </c>
      <c r="AB17" s="177">
        <v>573.8</v>
      </c>
      <c r="AD17" s="28"/>
      <c r="AE17" s="28"/>
    </row>
    <row r="18" spans="1:31" s="7" customFormat="1" ht="22.5" customHeight="1">
      <c r="A18" s="300" t="s">
        <v>119</v>
      </c>
      <c r="B18" s="124">
        <v>542.2417157298745</v>
      </c>
      <c r="C18" s="220">
        <v>551.2469893133053</v>
      </c>
      <c r="D18" s="124">
        <v>600.3176104088046</v>
      </c>
      <c r="E18" s="220">
        <v>629.3025132086543</v>
      </c>
      <c r="F18" s="124">
        <v>679.0119755818654</v>
      </c>
      <c r="G18" s="220">
        <v>735.1781900000001</v>
      </c>
      <c r="H18" s="124">
        <v>749.2249003999999</v>
      </c>
      <c r="I18" s="220">
        <v>841.97819196</v>
      </c>
      <c r="J18" s="124">
        <v>905.51268592</v>
      </c>
      <c r="K18" s="220">
        <v>923.2978575200001</v>
      </c>
      <c r="L18" s="124">
        <v>927.285498</v>
      </c>
      <c r="M18" s="220">
        <v>969.41072</v>
      </c>
      <c r="N18" s="124">
        <v>929.6919300000001</v>
      </c>
      <c r="O18" s="220">
        <v>972.05062424</v>
      </c>
      <c r="P18" s="124">
        <v>1020.1148168</v>
      </c>
      <c r="Q18" s="220">
        <v>1076.52858</v>
      </c>
      <c r="R18" s="124">
        <v>1034.1062800000002</v>
      </c>
      <c r="S18" s="220">
        <v>1080.02679104</v>
      </c>
      <c r="T18" s="124">
        <v>1075.33085</v>
      </c>
      <c r="U18" s="220">
        <v>1018.4380299999999</v>
      </c>
      <c r="V18" s="124">
        <v>1090.8725499999998</v>
      </c>
      <c r="W18" s="220">
        <v>1167.954036</v>
      </c>
      <c r="X18" s="124">
        <v>1142.66909</v>
      </c>
      <c r="Y18" s="220">
        <v>1227.98842</v>
      </c>
      <c r="Z18" s="455">
        <v>1170.9366378199998</v>
      </c>
      <c r="AA18" s="488">
        <v>1276.73033239</v>
      </c>
      <c r="AB18" s="177">
        <v>1383.1</v>
      </c>
      <c r="AC18" s="5"/>
      <c r="AD18" s="50"/>
      <c r="AE18" s="50"/>
    </row>
    <row r="19" spans="1:31" ht="22.5" customHeight="1">
      <c r="A19" s="300" t="s">
        <v>120</v>
      </c>
      <c r="B19" s="124">
        <v>59.91270553013131</v>
      </c>
      <c r="C19" s="220">
        <v>69.8391724049442</v>
      </c>
      <c r="D19" s="124">
        <v>67.48153400905443</v>
      </c>
      <c r="E19" s="220">
        <v>78.54616449253668</v>
      </c>
      <c r="F19" s="124">
        <v>84.66149465463411</v>
      </c>
      <c r="G19" s="220">
        <v>90.89064</v>
      </c>
      <c r="H19" s="124">
        <v>95.08428</v>
      </c>
      <c r="I19" s="220">
        <v>95.11992000000001</v>
      </c>
      <c r="J19" s="124">
        <v>93.8466</v>
      </c>
      <c r="K19" s="220">
        <v>100.15596000000001</v>
      </c>
      <c r="L19" s="124">
        <v>97.00992000000001</v>
      </c>
      <c r="M19" s="220">
        <v>93.71484</v>
      </c>
      <c r="N19" s="124">
        <v>86.72076</v>
      </c>
      <c r="O19" s="220">
        <v>93.74616000000002</v>
      </c>
      <c r="P19" s="124">
        <v>94.72248</v>
      </c>
      <c r="Q19" s="220">
        <v>93.69972000000001</v>
      </c>
      <c r="R19" s="124">
        <v>95.99040000000001</v>
      </c>
      <c r="S19" s="220">
        <v>104.09796</v>
      </c>
      <c r="T19" s="124">
        <v>117.18972000000001</v>
      </c>
      <c r="U19" s="220">
        <v>112.78980000000001</v>
      </c>
      <c r="V19" s="124">
        <v>130.60656</v>
      </c>
      <c r="W19" s="220">
        <v>126.01440000000001</v>
      </c>
      <c r="X19" s="124">
        <v>138.4236</v>
      </c>
      <c r="Y19" s="220">
        <v>149.27328000000003</v>
      </c>
      <c r="Z19" s="455">
        <v>148.9241268</v>
      </c>
      <c r="AA19" s="488">
        <v>167.10192</v>
      </c>
      <c r="AB19" s="177">
        <v>182.3</v>
      </c>
      <c r="AD19" s="28"/>
      <c r="AE19" s="28"/>
    </row>
    <row r="20" spans="1:33" ht="22.5" customHeight="1">
      <c r="A20" s="300" t="s">
        <v>121</v>
      </c>
      <c r="B20" s="124">
        <v>154.1275334025351</v>
      </c>
      <c r="C20" s="220">
        <v>154.02393880702817</v>
      </c>
      <c r="D20" s="124">
        <v>164.99175446182926</v>
      </c>
      <c r="E20" s="220">
        <v>179.0263944503519</v>
      </c>
      <c r="F20" s="124">
        <v>212.13846963458064</v>
      </c>
      <c r="G20" s="220">
        <v>228.50139000000001</v>
      </c>
      <c r="H20" s="124">
        <v>224.20485000000002</v>
      </c>
      <c r="I20" s="220">
        <v>258.51556</v>
      </c>
      <c r="J20" s="124">
        <v>285.56437000000005</v>
      </c>
      <c r="K20" s="220">
        <v>298.50651</v>
      </c>
      <c r="L20" s="124">
        <v>343.06771</v>
      </c>
      <c r="M20" s="220">
        <v>341.42444</v>
      </c>
      <c r="N20" s="124">
        <v>349.86501000000004</v>
      </c>
      <c r="O20" s="220">
        <v>312.30715</v>
      </c>
      <c r="P20" s="124">
        <v>322.92932</v>
      </c>
      <c r="Q20" s="220">
        <v>333.22122</v>
      </c>
      <c r="R20" s="124">
        <v>330.76692</v>
      </c>
      <c r="S20" s="220">
        <v>310.55985000000004</v>
      </c>
      <c r="T20" s="124">
        <v>331.73753</v>
      </c>
      <c r="U20" s="220">
        <v>290.89515</v>
      </c>
      <c r="V20" s="124">
        <v>313.46663</v>
      </c>
      <c r="W20" s="220">
        <v>312.99092</v>
      </c>
      <c r="X20" s="124">
        <v>316.90669</v>
      </c>
      <c r="Y20" s="220">
        <v>339.46302</v>
      </c>
      <c r="Z20" s="455">
        <v>306.6580887</v>
      </c>
      <c r="AA20" s="488">
        <v>321.89083294999995</v>
      </c>
      <c r="AB20" s="177">
        <v>342.5</v>
      </c>
      <c r="AD20" s="28"/>
      <c r="AE20" s="28"/>
      <c r="AG20" s="29"/>
    </row>
    <row r="21" spans="1:40" ht="22.5" customHeight="1">
      <c r="A21" s="300" t="s">
        <v>122</v>
      </c>
      <c r="B21" s="124">
        <v>171.19717671491506</v>
      </c>
      <c r="C21" s="220">
        <v>161.40754921334172</v>
      </c>
      <c r="D21" s="124">
        <v>173.35725066079297</v>
      </c>
      <c r="E21" s="220">
        <v>165.8166427942102</v>
      </c>
      <c r="F21" s="124">
        <v>155.5009058653241</v>
      </c>
      <c r="G21" s="220">
        <v>177.48848</v>
      </c>
      <c r="H21" s="124">
        <v>203.82752</v>
      </c>
      <c r="I21" s="220">
        <v>204.10208000000003</v>
      </c>
      <c r="J21" s="124">
        <v>214.69343999999998</v>
      </c>
      <c r="K21" s="220">
        <v>241.15208</v>
      </c>
      <c r="L21" s="124">
        <v>226.06376</v>
      </c>
      <c r="M21" s="220">
        <v>222.73992</v>
      </c>
      <c r="N21" s="124">
        <v>234.48360000000002</v>
      </c>
      <c r="O21" s="220">
        <v>236.80384</v>
      </c>
      <c r="P21" s="124">
        <v>267.11533679999997</v>
      </c>
      <c r="Q21" s="220">
        <v>257.89296</v>
      </c>
      <c r="R21" s="124">
        <v>251.67064000000002</v>
      </c>
      <c r="S21" s="220">
        <v>277.004</v>
      </c>
      <c r="T21" s="124">
        <v>278.84064000000006</v>
      </c>
      <c r="U21" s="220">
        <v>217.19776</v>
      </c>
      <c r="V21" s="124">
        <v>251.264</v>
      </c>
      <c r="W21" s="220">
        <v>239.91136</v>
      </c>
      <c r="X21" s="124">
        <v>228.84784</v>
      </c>
      <c r="Y21" s="220">
        <v>253.66432</v>
      </c>
      <c r="Z21" s="455">
        <v>243.5511728</v>
      </c>
      <c r="AA21" s="488">
        <v>282.14706104000004</v>
      </c>
      <c r="AB21" s="177">
        <v>298.6</v>
      </c>
      <c r="AD21" s="28"/>
      <c r="AE21" s="28"/>
      <c r="AF21" s="28"/>
      <c r="AG21" s="29"/>
      <c r="AH21" s="28"/>
      <c r="AI21" s="28"/>
      <c r="AJ21" s="28"/>
      <c r="AK21" s="28"/>
      <c r="AL21" s="28"/>
      <c r="AM21" s="28"/>
      <c r="AN21" s="28"/>
    </row>
    <row r="22" spans="1:40" ht="22.5" customHeight="1">
      <c r="A22" s="363" t="s">
        <v>107</v>
      </c>
      <c r="B22" s="126">
        <v>152.3503461296413</v>
      </c>
      <c r="C22" s="222">
        <v>133.11607463813718</v>
      </c>
      <c r="D22" s="126">
        <v>134.67980528634362</v>
      </c>
      <c r="E22" s="222">
        <v>133.96189930774074</v>
      </c>
      <c r="F22" s="126">
        <v>128.5633435745752</v>
      </c>
      <c r="G22" s="222">
        <v>136.3024</v>
      </c>
      <c r="H22" s="126">
        <v>119.43568</v>
      </c>
      <c r="I22" s="222">
        <v>124.47968</v>
      </c>
      <c r="J22" s="126">
        <v>158.40032</v>
      </c>
      <c r="K22" s="222">
        <v>195.20488</v>
      </c>
      <c r="L22" s="126">
        <v>197.61872</v>
      </c>
      <c r="M22" s="222">
        <v>210.27448</v>
      </c>
      <c r="N22" s="126">
        <v>219.57208000000003</v>
      </c>
      <c r="O22" s="222">
        <v>215.81144</v>
      </c>
      <c r="P22" s="126">
        <v>236.07445679999998</v>
      </c>
      <c r="Q22" s="222">
        <v>228.878</v>
      </c>
      <c r="R22" s="126">
        <v>245.4036</v>
      </c>
      <c r="S22" s="222">
        <v>273.13208000000003</v>
      </c>
      <c r="T22" s="126">
        <v>272.69424000000004</v>
      </c>
      <c r="U22" s="222">
        <v>212.888</v>
      </c>
      <c r="V22" s="126">
        <v>244.24504000000002</v>
      </c>
      <c r="W22" s="222">
        <v>235.44768</v>
      </c>
      <c r="X22" s="126">
        <v>221.52312</v>
      </c>
      <c r="Y22" s="222">
        <v>250.7076</v>
      </c>
      <c r="Z22" s="456">
        <v>241.2550608</v>
      </c>
      <c r="AA22" s="489">
        <v>279.55085704</v>
      </c>
      <c r="AB22" s="127">
        <v>296.4</v>
      </c>
      <c r="AD22" s="28"/>
      <c r="AE22" s="28"/>
      <c r="AF22" s="28"/>
      <c r="AG22" s="29"/>
      <c r="AH22" s="28"/>
      <c r="AI22" s="28"/>
      <c r="AJ22" s="28"/>
      <c r="AK22" s="28"/>
      <c r="AL22" s="28"/>
      <c r="AM22" s="28"/>
      <c r="AN22" s="28"/>
    </row>
    <row r="23" spans="1:40" ht="22.5" customHeight="1">
      <c r="A23" s="364" t="s">
        <v>123</v>
      </c>
      <c r="B23" s="134">
        <v>18.846830585273754</v>
      </c>
      <c r="C23" s="238">
        <v>28.291474575204532</v>
      </c>
      <c r="D23" s="134">
        <v>38.677445374449334</v>
      </c>
      <c r="E23" s="238">
        <v>31.854743486469477</v>
      </c>
      <c r="F23" s="134">
        <v>26.937562290748897</v>
      </c>
      <c r="G23" s="238">
        <v>41.18608</v>
      </c>
      <c r="H23" s="134">
        <v>84.39184</v>
      </c>
      <c r="I23" s="238">
        <v>79.6224</v>
      </c>
      <c r="J23" s="134">
        <v>56.29312</v>
      </c>
      <c r="K23" s="238">
        <v>45.9472</v>
      </c>
      <c r="L23" s="134">
        <v>28.44504</v>
      </c>
      <c r="M23" s="238">
        <v>12.465440000000001</v>
      </c>
      <c r="N23" s="134">
        <v>14.91152</v>
      </c>
      <c r="O23" s="238">
        <v>20.9924</v>
      </c>
      <c r="P23" s="134">
        <v>31.04088</v>
      </c>
      <c r="Q23" s="238">
        <v>29.014960000000002</v>
      </c>
      <c r="R23" s="134">
        <v>6.26704</v>
      </c>
      <c r="S23" s="238">
        <v>3.87192</v>
      </c>
      <c r="T23" s="134">
        <v>6.146400000000001</v>
      </c>
      <c r="U23" s="238">
        <v>4.309760000000001</v>
      </c>
      <c r="V23" s="134">
        <v>7.01896</v>
      </c>
      <c r="W23" s="238">
        <v>4.46368</v>
      </c>
      <c r="X23" s="134">
        <v>7.32472</v>
      </c>
      <c r="Y23" s="238">
        <v>2.9567200000000002</v>
      </c>
      <c r="Z23" s="457">
        <v>2.296112</v>
      </c>
      <c r="AA23" s="490">
        <v>2.596204</v>
      </c>
      <c r="AB23" s="535">
        <v>2.2</v>
      </c>
      <c r="AD23" s="28"/>
      <c r="AE23" s="28"/>
      <c r="AF23" s="28"/>
      <c r="AG23" s="28"/>
      <c r="AH23" s="28"/>
      <c r="AI23" s="28"/>
      <c r="AJ23" s="28"/>
      <c r="AK23" s="28"/>
      <c r="AL23" s="28"/>
      <c r="AM23" s="28"/>
      <c r="AN23" s="28"/>
    </row>
    <row r="24" spans="1:40" ht="22.5" customHeight="1">
      <c r="A24" s="300" t="s">
        <v>124</v>
      </c>
      <c r="B24" s="124">
        <v>132.692830482293</v>
      </c>
      <c r="C24" s="220">
        <v>137.8892980879913</v>
      </c>
      <c r="D24" s="124">
        <v>163.089493797128</v>
      </c>
      <c r="E24" s="220">
        <v>174.17756439155556</v>
      </c>
      <c r="F24" s="124">
        <v>191.4282808673265</v>
      </c>
      <c r="G24" s="220">
        <v>199.17792</v>
      </c>
      <c r="H24" s="124">
        <v>186.59712000000002</v>
      </c>
      <c r="I24" s="220">
        <v>239.23871999999997</v>
      </c>
      <c r="J24" s="124">
        <v>263.15962368000004</v>
      </c>
      <c r="K24" s="220">
        <v>236.42813952</v>
      </c>
      <c r="L24" s="124">
        <v>210.01248</v>
      </c>
      <c r="M24" s="220">
        <v>264.13248</v>
      </c>
      <c r="N24" s="124">
        <v>200.23775999999998</v>
      </c>
      <c r="O24" s="220">
        <v>276.46580928</v>
      </c>
      <c r="P24" s="124">
        <v>277.26527999999996</v>
      </c>
      <c r="Q24" s="220">
        <v>323.98463999999996</v>
      </c>
      <c r="R24" s="124">
        <v>292.21536000000003</v>
      </c>
      <c r="S24" s="220">
        <v>320.58144</v>
      </c>
      <c r="T24" s="124">
        <v>279.40416</v>
      </c>
      <c r="U24" s="220">
        <v>329.98943999999995</v>
      </c>
      <c r="V24" s="124">
        <v>327.80639999999994</v>
      </c>
      <c r="W24" s="220">
        <v>417.40128</v>
      </c>
      <c r="X24" s="124">
        <v>385.1568</v>
      </c>
      <c r="Y24" s="220">
        <v>411.90912</v>
      </c>
      <c r="Z24" s="455">
        <v>390.17578463999996</v>
      </c>
      <c r="AA24" s="488">
        <v>427.33479839999995</v>
      </c>
      <c r="AB24" s="177">
        <v>470.1</v>
      </c>
      <c r="AD24" s="28"/>
      <c r="AE24" s="28"/>
      <c r="AF24" s="28"/>
      <c r="AG24" s="28"/>
      <c r="AH24" s="28"/>
      <c r="AI24" s="28"/>
      <c r="AJ24" s="28"/>
      <c r="AK24" s="28"/>
      <c r="AL24" s="28"/>
      <c r="AM24" s="28"/>
      <c r="AN24" s="28"/>
    </row>
    <row r="25" spans="1:40" ht="22.5" customHeight="1">
      <c r="A25" s="300" t="s">
        <v>125</v>
      </c>
      <c r="B25" s="124">
        <v>24.311469600000002</v>
      </c>
      <c r="C25" s="220">
        <v>28.0870308</v>
      </c>
      <c r="D25" s="124">
        <v>31.397577480000006</v>
      </c>
      <c r="E25" s="220">
        <v>31.73574708</v>
      </c>
      <c r="F25" s="124">
        <v>35.28282456</v>
      </c>
      <c r="G25" s="220">
        <v>39.11976000000001</v>
      </c>
      <c r="H25" s="124">
        <v>39.5111304</v>
      </c>
      <c r="I25" s="220">
        <v>45.00191196</v>
      </c>
      <c r="J25" s="124">
        <v>48.248652240000006</v>
      </c>
      <c r="K25" s="220">
        <v>47.055168</v>
      </c>
      <c r="L25" s="124">
        <v>51.131628</v>
      </c>
      <c r="M25" s="220">
        <v>47.39904</v>
      </c>
      <c r="N25" s="124">
        <v>58.384800000000006</v>
      </c>
      <c r="O25" s="220">
        <v>52.72766496</v>
      </c>
      <c r="P25" s="124">
        <v>58.08240000000001</v>
      </c>
      <c r="Q25" s="220">
        <v>67.73004</v>
      </c>
      <c r="R25" s="124">
        <v>63.46296</v>
      </c>
      <c r="S25" s="220">
        <v>67.78354104</v>
      </c>
      <c r="T25" s="124">
        <v>68.1588</v>
      </c>
      <c r="U25" s="220">
        <v>67.56588</v>
      </c>
      <c r="V25" s="124">
        <v>67.72896000000001</v>
      </c>
      <c r="W25" s="220">
        <v>71.636076</v>
      </c>
      <c r="X25" s="124">
        <v>73.33416000000001</v>
      </c>
      <c r="Y25" s="220">
        <v>73.67868000000001</v>
      </c>
      <c r="Z25" s="455">
        <v>81.62746488000002</v>
      </c>
      <c r="AA25" s="488">
        <v>78.25572000000001</v>
      </c>
      <c r="AB25" s="177">
        <v>180.4</v>
      </c>
      <c r="AD25" s="28"/>
      <c r="AE25" s="28"/>
      <c r="AF25" s="28"/>
      <c r="AG25" s="28"/>
      <c r="AH25" s="28"/>
      <c r="AI25" s="28"/>
      <c r="AJ25" s="28"/>
      <c r="AK25" s="28"/>
      <c r="AL25" s="28"/>
      <c r="AM25" s="28"/>
      <c r="AN25" s="28"/>
    </row>
    <row r="26" spans="1:40" ht="22.5" customHeight="1" thickBot="1">
      <c r="A26" s="305" t="s">
        <v>26</v>
      </c>
      <c r="B26" s="135">
        <v>591.9074388298745</v>
      </c>
      <c r="C26" s="240">
        <v>592.1725693133053</v>
      </c>
      <c r="D26" s="135">
        <v>645.2663704088046</v>
      </c>
      <c r="E26" s="240">
        <v>668.3029932086544</v>
      </c>
      <c r="F26" s="135">
        <v>702.8509755818654</v>
      </c>
      <c r="G26" s="240">
        <v>776.3226300000001</v>
      </c>
      <c r="H26" s="135">
        <v>773.0831203999999</v>
      </c>
      <c r="I26" s="240">
        <v>859.20303196</v>
      </c>
      <c r="J26" s="135">
        <v>959.0455455599999</v>
      </c>
      <c r="K26" s="240">
        <v>1003.1978775200001</v>
      </c>
      <c r="L26" s="135">
        <v>1065.187758</v>
      </c>
      <c r="M26" s="240">
        <v>1184.83716</v>
      </c>
      <c r="N26" s="135">
        <v>1123.1511500000001</v>
      </c>
      <c r="O26" s="240">
        <v>1151.46188424</v>
      </c>
      <c r="P26" s="135">
        <v>1225.8470608</v>
      </c>
      <c r="Q26" s="240">
        <v>1311.67161582</v>
      </c>
      <c r="R26" s="135">
        <v>1338.1071600000002</v>
      </c>
      <c r="S26" s="240">
        <v>1481.65132104</v>
      </c>
      <c r="T26" s="135">
        <v>1451.38081462</v>
      </c>
      <c r="U26" s="240">
        <v>1365.57603</v>
      </c>
      <c r="V26" s="135">
        <v>1500.4569499999998</v>
      </c>
      <c r="W26" s="240">
        <v>1577.2513760000002</v>
      </c>
      <c r="X26" s="135">
        <v>1594.85183</v>
      </c>
      <c r="Y26" s="240">
        <v>1667.1554999999998</v>
      </c>
      <c r="Z26" s="460">
        <v>1649.4486555599997</v>
      </c>
      <c r="AA26" s="492">
        <v>1775.35479239</v>
      </c>
      <c r="AB26" s="541">
        <v>2047.8</v>
      </c>
      <c r="AD26" s="28"/>
      <c r="AE26" s="28"/>
      <c r="AF26" s="28"/>
      <c r="AG26" s="28"/>
      <c r="AH26" s="28"/>
      <c r="AI26" s="28"/>
      <c r="AJ26" s="28"/>
      <c r="AK26" s="28"/>
      <c r="AL26" s="28"/>
      <c r="AM26" s="28"/>
      <c r="AN26" s="28"/>
    </row>
    <row r="27" spans="2:28" ht="20.25"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B27" s="10"/>
    </row>
    <row r="28" spans="1:29" s="170" customFormat="1" ht="25.5" customHeight="1">
      <c r="A28" s="230" t="s">
        <v>238</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443" t="s">
        <v>161</v>
      </c>
      <c r="AA28" s="207"/>
      <c r="AB28" s="208"/>
      <c r="AC28" s="90"/>
    </row>
    <row r="29" spans="1:28" ht="18" customHeight="1" thickBot="1">
      <c r="A29" s="32"/>
      <c r="AB29" s="537"/>
    </row>
    <row r="30" spans="1:29" s="170" customFormat="1" ht="27" customHeight="1" thickBot="1">
      <c r="A30" s="367" t="s">
        <v>21</v>
      </c>
      <c r="B30" s="100">
        <v>1990</v>
      </c>
      <c r="C30" s="195">
        <v>1991</v>
      </c>
      <c r="D30" s="100">
        <v>1992</v>
      </c>
      <c r="E30" s="195">
        <v>1993</v>
      </c>
      <c r="F30" s="100">
        <v>1994</v>
      </c>
      <c r="G30" s="195">
        <v>1995</v>
      </c>
      <c r="H30" s="100">
        <v>1996</v>
      </c>
      <c r="I30" s="195">
        <v>1997</v>
      </c>
      <c r="J30" s="100">
        <v>1998</v>
      </c>
      <c r="K30" s="195">
        <v>1999</v>
      </c>
      <c r="L30" s="100">
        <v>2000</v>
      </c>
      <c r="M30" s="195">
        <v>2001</v>
      </c>
      <c r="N30" s="100">
        <v>2002</v>
      </c>
      <c r="O30" s="195">
        <v>2003</v>
      </c>
      <c r="P30" s="100">
        <v>2004</v>
      </c>
      <c r="Q30" s="195">
        <v>2005</v>
      </c>
      <c r="R30" s="100">
        <v>2006</v>
      </c>
      <c r="S30" s="195">
        <v>2007</v>
      </c>
      <c r="T30" s="100">
        <v>2008</v>
      </c>
      <c r="U30" s="195">
        <v>2009</v>
      </c>
      <c r="V30" s="100">
        <v>2010</v>
      </c>
      <c r="W30" s="195">
        <v>2011</v>
      </c>
      <c r="X30" s="100">
        <v>2012</v>
      </c>
      <c r="Y30" s="195">
        <v>2013</v>
      </c>
      <c r="Z30" s="461">
        <v>2014</v>
      </c>
      <c r="AA30" s="493">
        <v>2015</v>
      </c>
      <c r="AB30" s="393">
        <v>2016</v>
      </c>
      <c r="AC30" s="90"/>
    </row>
    <row r="31" spans="1:28" s="170" customFormat="1" ht="22.5" customHeight="1">
      <c r="A31" s="368" t="s">
        <v>2</v>
      </c>
      <c r="B31" s="171">
        <v>56550.479</v>
      </c>
      <c r="C31" s="241">
        <v>52224.992</v>
      </c>
      <c r="D31" s="171">
        <v>57004.657</v>
      </c>
      <c r="E31" s="241">
        <v>34120.662</v>
      </c>
      <c r="F31" s="171">
        <v>35336.223</v>
      </c>
      <c r="G31" s="241">
        <v>65176.662000000004</v>
      </c>
      <c r="H31" s="171">
        <v>41929.637</v>
      </c>
      <c r="I31" s="241">
        <v>31016.667</v>
      </c>
      <c r="J31" s="171">
        <v>114426.905</v>
      </c>
      <c r="K31" s="241">
        <v>112088.558</v>
      </c>
      <c r="L31" s="171">
        <v>195036.81399999998</v>
      </c>
      <c r="M31" s="241">
        <v>390951</v>
      </c>
      <c r="N31" s="171">
        <v>342747.627</v>
      </c>
      <c r="O31" s="241">
        <v>307849.116</v>
      </c>
      <c r="P31" s="171">
        <v>519673.78599999996</v>
      </c>
      <c r="Q31" s="241">
        <v>766654.193</v>
      </c>
      <c r="R31" s="171">
        <v>954264.564</v>
      </c>
      <c r="S31" s="241">
        <v>1597689.476</v>
      </c>
      <c r="T31" s="171">
        <v>2174661.315</v>
      </c>
      <c r="U31" s="241">
        <v>1792027.275</v>
      </c>
      <c r="V31" s="171">
        <v>2324445</v>
      </c>
      <c r="W31" s="241">
        <v>2641252</v>
      </c>
      <c r="X31" s="171">
        <v>2559335.543</v>
      </c>
      <c r="Y31" s="241">
        <v>2119838.2649999997</v>
      </c>
      <c r="Z31" s="462">
        <v>2132776.731</v>
      </c>
      <c r="AA31" s="494">
        <v>1900231</v>
      </c>
      <c r="AB31" s="532">
        <v>1894545.538</v>
      </c>
    </row>
    <row r="32" spans="1:28" s="170" customFormat="1" ht="22.5" customHeight="1">
      <c r="A32" s="212" t="s">
        <v>3</v>
      </c>
      <c r="B32" s="171">
        <v>237654.04200000002</v>
      </c>
      <c r="C32" s="241">
        <v>264405.311</v>
      </c>
      <c r="D32" s="171">
        <v>226960.952</v>
      </c>
      <c r="E32" s="241">
        <v>260256.101</v>
      </c>
      <c r="F32" s="171">
        <v>251614.94</v>
      </c>
      <c r="G32" s="241">
        <v>277136.559</v>
      </c>
      <c r="H32" s="171">
        <v>380999.86299999995</v>
      </c>
      <c r="I32" s="241">
        <v>410551.711</v>
      </c>
      <c r="J32" s="171">
        <v>356321.771</v>
      </c>
      <c r="K32" s="241">
        <v>475173.153</v>
      </c>
      <c r="L32" s="171">
        <v>744311.22</v>
      </c>
      <c r="M32" s="241">
        <v>646125</v>
      </c>
      <c r="N32" s="171">
        <v>605654</v>
      </c>
      <c r="O32" s="241">
        <v>748509.45</v>
      </c>
      <c r="P32" s="171">
        <v>1030619.138</v>
      </c>
      <c r="Q32" s="241">
        <v>1452772.243</v>
      </c>
      <c r="R32" s="171">
        <v>1877318.146</v>
      </c>
      <c r="S32" s="241">
        <v>2180053.563</v>
      </c>
      <c r="T32" s="171">
        <v>2690298</v>
      </c>
      <c r="U32" s="241">
        <v>2022368.65</v>
      </c>
      <c r="V32" s="171">
        <v>3084360.587</v>
      </c>
      <c r="W32" s="241">
        <v>3431101.048</v>
      </c>
      <c r="X32" s="171">
        <v>4113371.956</v>
      </c>
      <c r="Y32" s="241">
        <v>4424209.924</v>
      </c>
      <c r="Z32" s="462">
        <v>4094145.5020000003</v>
      </c>
      <c r="AA32" s="494">
        <v>3388245.806</v>
      </c>
      <c r="AB32" s="533">
        <v>3066667.385</v>
      </c>
    </row>
    <row r="33" spans="1:29" s="170" customFormat="1" ht="22.5" customHeight="1">
      <c r="A33" s="212" t="s">
        <v>16</v>
      </c>
      <c r="B33" s="171">
        <v>504189.99799999996</v>
      </c>
      <c r="C33" s="241">
        <v>558907.085</v>
      </c>
      <c r="D33" s="171">
        <v>492463.983</v>
      </c>
      <c r="E33" s="241">
        <v>564438.417</v>
      </c>
      <c r="F33" s="171">
        <v>589600.953</v>
      </c>
      <c r="G33" s="241">
        <v>660367.62</v>
      </c>
      <c r="H33" s="171">
        <v>913215.277</v>
      </c>
      <c r="I33" s="241">
        <v>1003871.669</v>
      </c>
      <c r="J33" s="171">
        <v>808284.363</v>
      </c>
      <c r="K33" s="241">
        <v>1114019.072</v>
      </c>
      <c r="L33" s="171">
        <v>2166700.9370000004</v>
      </c>
      <c r="M33" s="241">
        <v>2046171</v>
      </c>
      <c r="N33" s="171">
        <v>2223576</v>
      </c>
      <c r="O33" s="241">
        <v>2206920.315</v>
      </c>
      <c r="P33" s="171">
        <v>3101532.63</v>
      </c>
      <c r="Q33" s="241">
        <v>4833410.603</v>
      </c>
      <c r="R33" s="171">
        <v>6351019.938</v>
      </c>
      <c r="S33" s="241">
        <v>6442993.055</v>
      </c>
      <c r="T33" s="171">
        <v>8908957.438</v>
      </c>
      <c r="U33" s="241">
        <v>4852941.684</v>
      </c>
      <c r="V33" s="171">
        <v>6945099</v>
      </c>
      <c r="W33" s="241">
        <v>8685718.993</v>
      </c>
      <c r="X33" s="171">
        <v>9545424.022</v>
      </c>
      <c r="Y33" s="241">
        <v>10213648.115</v>
      </c>
      <c r="Z33" s="462">
        <v>8452911.886</v>
      </c>
      <c r="AA33" s="494">
        <v>6071151.833000001</v>
      </c>
      <c r="AB33" s="533">
        <v>5349149</v>
      </c>
      <c r="AC33" s="543"/>
    </row>
    <row r="34" spans="1:28" s="170" customFormat="1" ht="22.5" customHeight="1">
      <c r="A34" s="212" t="s">
        <v>28</v>
      </c>
      <c r="B34" s="171">
        <v>580886.094</v>
      </c>
      <c r="C34" s="241">
        <v>490048.07300000003</v>
      </c>
      <c r="D34" s="171">
        <v>422768.116</v>
      </c>
      <c r="E34" s="241">
        <v>449708.229</v>
      </c>
      <c r="F34" s="171">
        <v>387032.524</v>
      </c>
      <c r="G34" s="241">
        <v>434406.011</v>
      </c>
      <c r="H34" s="171">
        <v>517605.802</v>
      </c>
      <c r="I34" s="241">
        <v>502221.361</v>
      </c>
      <c r="J34" s="171">
        <v>513570.847</v>
      </c>
      <c r="K34" s="241">
        <v>819982.361</v>
      </c>
      <c r="L34" s="171">
        <v>1349534.349</v>
      </c>
      <c r="M34" s="241">
        <v>1335866</v>
      </c>
      <c r="N34" s="171">
        <v>1460996</v>
      </c>
      <c r="O34" s="241">
        <v>1588450.712</v>
      </c>
      <c r="P34" s="171">
        <v>2451263.5160000003</v>
      </c>
      <c r="Q34" s="241">
        <v>3621567.553000001</v>
      </c>
      <c r="R34" s="171">
        <v>4937243.345</v>
      </c>
      <c r="S34" s="241">
        <v>5825957.368000001</v>
      </c>
      <c r="T34" s="171">
        <v>7287213.454</v>
      </c>
      <c r="U34" s="241">
        <v>3579293.917</v>
      </c>
      <c r="V34" s="171">
        <v>5464992.049</v>
      </c>
      <c r="W34" s="241">
        <v>6190950.244</v>
      </c>
      <c r="X34" s="171">
        <v>6600932.29239764</v>
      </c>
      <c r="Y34" s="241">
        <v>7482847.163</v>
      </c>
      <c r="Z34" s="462">
        <v>6526776.816</v>
      </c>
      <c r="AA34" s="494">
        <v>5192446.85</v>
      </c>
      <c r="AB34" s="533">
        <v>4541893.539</v>
      </c>
    </row>
    <row r="35" spans="1:29" s="170" customFormat="1" ht="22.5" customHeight="1">
      <c r="A35" s="190" t="s">
        <v>78</v>
      </c>
      <c r="B35" s="171">
        <v>80351.677</v>
      </c>
      <c r="C35" s="241">
        <v>115683.137</v>
      </c>
      <c r="D35" s="171">
        <v>124237.70700000004</v>
      </c>
      <c r="E35" s="241">
        <v>109360.78099999997</v>
      </c>
      <c r="F35" s="171">
        <v>86901.144</v>
      </c>
      <c r="G35" s="241">
        <v>133781.229</v>
      </c>
      <c r="H35" s="171">
        <v>386323.90799999994</v>
      </c>
      <c r="I35" s="241">
        <v>338427.60599999997</v>
      </c>
      <c r="J35" s="171">
        <v>186889.976</v>
      </c>
      <c r="K35" s="241">
        <v>178499.50100000002</v>
      </c>
      <c r="L35" s="171">
        <v>205853.95</v>
      </c>
      <c r="M35" s="241">
        <v>84912</v>
      </c>
      <c r="N35" s="171">
        <v>102760</v>
      </c>
      <c r="O35" s="241">
        <v>168547.58800000002</v>
      </c>
      <c r="P35" s="171">
        <v>321442.883</v>
      </c>
      <c r="Q35" s="241">
        <v>456825.966</v>
      </c>
      <c r="R35" s="171">
        <v>123880.683</v>
      </c>
      <c r="S35" s="241">
        <v>82769.197</v>
      </c>
      <c r="T35" s="171">
        <v>174629.804</v>
      </c>
      <c r="U35" s="241">
        <v>77094.568</v>
      </c>
      <c r="V35" s="171">
        <v>154537.082</v>
      </c>
      <c r="W35" s="241">
        <v>108352.786</v>
      </c>
      <c r="X35" s="171">
        <v>215561.53260235974</v>
      </c>
      <c r="Y35" s="241">
        <v>88155.201</v>
      </c>
      <c r="Z35" s="462">
        <v>62029.885</v>
      </c>
      <c r="AA35" s="494">
        <v>47607.725</v>
      </c>
      <c r="AB35" s="533">
        <v>31094</v>
      </c>
      <c r="AC35" s="543"/>
    </row>
    <row r="36" spans="1:28" s="170" customFormat="1" ht="22.5" customHeight="1">
      <c r="A36" s="212" t="s">
        <v>17</v>
      </c>
      <c r="B36" s="171">
        <v>252703.84400000004</v>
      </c>
      <c r="C36" s="241">
        <v>255772.719</v>
      </c>
      <c r="D36" s="171">
        <v>255941.46600000001</v>
      </c>
      <c r="E36" s="241">
        <v>271165.742</v>
      </c>
      <c r="F36" s="171">
        <v>338135.636</v>
      </c>
      <c r="G36" s="241">
        <v>385251.732</v>
      </c>
      <c r="H36" s="171">
        <v>449279.252</v>
      </c>
      <c r="I36" s="241">
        <v>587265.954</v>
      </c>
      <c r="J36" s="171">
        <v>568420.6</v>
      </c>
      <c r="K36" s="241">
        <v>717704.493</v>
      </c>
      <c r="L36" s="171">
        <v>964288.202</v>
      </c>
      <c r="M36" s="241">
        <v>1213934</v>
      </c>
      <c r="N36" s="171">
        <v>1067208</v>
      </c>
      <c r="O36" s="241">
        <v>1452876.0360000003</v>
      </c>
      <c r="P36" s="171">
        <v>1621611.8990000002</v>
      </c>
      <c r="Q36" s="241">
        <v>2810517.4359999998</v>
      </c>
      <c r="R36" s="171">
        <v>3331424.527</v>
      </c>
      <c r="S36" s="241">
        <v>4028957.417</v>
      </c>
      <c r="T36" s="171">
        <v>4580564.151</v>
      </c>
      <c r="U36" s="241">
        <v>4353205.553</v>
      </c>
      <c r="V36" s="171">
        <v>5112788.491</v>
      </c>
      <c r="W36" s="241">
        <v>8022088.2</v>
      </c>
      <c r="X36" s="171">
        <v>8233891.992</v>
      </c>
      <c r="Y36" s="241">
        <v>8498585.181</v>
      </c>
      <c r="Z36" s="462">
        <v>7570755.557</v>
      </c>
      <c r="AA36" s="494">
        <v>5162133.790999999</v>
      </c>
      <c r="AB36" s="533">
        <v>4496412.07</v>
      </c>
    </row>
    <row r="37" spans="1:28" s="170" customFormat="1" ht="22.5" customHeight="1" thickBot="1">
      <c r="A37" s="212" t="s">
        <v>5</v>
      </c>
      <c r="B37" s="171">
        <v>100118.54099999998</v>
      </c>
      <c r="C37" s="241">
        <v>145842.20500000002</v>
      </c>
      <c r="D37" s="171">
        <v>165314.19100000002</v>
      </c>
      <c r="E37" s="241">
        <v>179637.16199999998</v>
      </c>
      <c r="F37" s="171">
        <v>195589.14700000003</v>
      </c>
      <c r="G37" s="241">
        <v>228447.23700000002</v>
      </c>
      <c r="H37" s="171">
        <v>262435.599</v>
      </c>
      <c r="I37" s="241">
        <v>339170.451</v>
      </c>
      <c r="J37" s="171">
        <v>323436.082</v>
      </c>
      <c r="K37" s="241">
        <v>377852.529</v>
      </c>
      <c r="L37" s="171">
        <v>510469.709</v>
      </c>
      <c r="M37" s="241">
        <v>517009</v>
      </c>
      <c r="N37" s="171">
        <v>514691</v>
      </c>
      <c r="O37" s="241">
        <v>492218.237</v>
      </c>
      <c r="P37" s="171">
        <v>639389.326</v>
      </c>
      <c r="Q37" s="241">
        <v>1047387.8150000002</v>
      </c>
      <c r="R37" s="171">
        <v>1246410.685</v>
      </c>
      <c r="S37" s="241">
        <v>1481584.649</v>
      </c>
      <c r="T37" s="171">
        <v>1818790.526</v>
      </c>
      <c r="U37" s="241">
        <v>1322174.506</v>
      </c>
      <c r="V37" s="171">
        <v>1634512.6519999998</v>
      </c>
      <c r="W37" s="241">
        <v>1894466.423</v>
      </c>
      <c r="X37" s="171">
        <v>2152058.714</v>
      </c>
      <c r="Y37" s="241">
        <v>2087934.496</v>
      </c>
      <c r="Z37" s="462">
        <v>2306709.229</v>
      </c>
      <c r="AA37" s="494">
        <v>1390636.9919999999</v>
      </c>
      <c r="AB37" s="544">
        <v>227002</v>
      </c>
    </row>
    <row r="38" spans="1:28" s="170" customFormat="1" ht="22.5" customHeight="1">
      <c r="A38" s="365" t="s">
        <v>172</v>
      </c>
      <c r="B38" s="172">
        <v>1812454.6750000003</v>
      </c>
      <c r="C38" s="242">
        <v>1882883.522</v>
      </c>
      <c r="D38" s="172">
        <v>1744691.0720000002</v>
      </c>
      <c r="E38" s="242">
        <v>1868687.094</v>
      </c>
      <c r="F38" s="172">
        <v>1884210.5669999998</v>
      </c>
      <c r="G38" s="242">
        <v>2184567.0500000003</v>
      </c>
      <c r="H38" s="172">
        <v>2951789.338</v>
      </c>
      <c r="I38" s="242">
        <v>3212525.4189999993</v>
      </c>
      <c r="J38" s="172">
        <v>2871350.5439999998</v>
      </c>
      <c r="K38" s="242">
        <v>3795319.6670000004</v>
      </c>
      <c r="L38" s="172">
        <v>6136195.181</v>
      </c>
      <c r="M38" s="242">
        <v>6234968</v>
      </c>
      <c r="N38" s="172">
        <v>6317632.627</v>
      </c>
      <c r="O38" s="242">
        <v>6965371.454</v>
      </c>
      <c r="P38" s="172">
        <v>9685533.178000001</v>
      </c>
      <c r="Q38" s="242">
        <v>14989135.808999998</v>
      </c>
      <c r="R38" s="172">
        <v>18821561.887999997</v>
      </c>
      <c r="S38" s="242">
        <v>21640004.725</v>
      </c>
      <c r="T38" s="172">
        <v>27635114.688</v>
      </c>
      <c r="U38" s="242">
        <v>17999106.153</v>
      </c>
      <c r="V38" s="172">
        <v>24720734.860999998</v>
      </c>
      <c r="W38" s="242">
        <v>30973929.694000002</v>
      </c>
      <c r="X38" s="172">
        <v>33420576.052</v>
      </c>
      <c r="Y38" s="242">
        <v>34915218.345</v>
      </c>
      <c r="Z38" s="463">
        <v>31146105.606</v>
      </c>
      <c r="AA38" s="495">
        <v>23152453.647</v>
      </c>
      <c r="AB38" s="533">
        <v>21609764</v>
      </c>
    </row>
    <row r="39" spans="1:28" s="170" customFormat="1" ht="22.5" customHeight="1" thickBot="1">
      <c r="A39" s="236" t="s">
        <v>171</v>
      </c>
      <c r="B39" s="173">
        <v>7.545999167317201</v>
      </c>
      <c r="C39" s="225">
        <v>7.638352785292986</v>
      </c>
      <c r="D39" s="173">
        <v>6.901467848101267</v>
      </c>
      <c r="E39" s="225">
        <v>6.166654986282695</v>
      </c>
      <c r="F39" s="173">
        <v>5.45389188086141</v>
      </c>
      <c r="G39" s="225">
        <v>6.357408717673627</v>
      </c>
      <c r="H39" s="173">
        <v>7.185067337307828</v>
      </c>
      <c r="I39" s="225">
        <v>6.969596720520993</v>
      </c>
      <c r="J39" s="173">
        <v>5.772460580522886</v>
      </c>
      <c r="K39" s="225">
        <v>6.70273490343658</v>
      </c>
      <c r="L39" s="173">
        <v>11.171241124370775</v>
      </c>
      <c r="M39" s="225">
        <v>10.761037044822839</v>
      </c>
      <c r="N39" s="173">
        <v>9.778360111418495</v>
      </c>
      <c r="O39" s="225">
        <v>10.562866668882755</v>
      </c>
      <c r="P39" s="173">
        <v>12.679376866169639</v>
      </c>
      <c r="Q39" s="225">
        <v>16.068588042087896</v>
      </c>
      <c r="R39" s="173">
        <v>16.29540572452868</v>
      </c>
      <c r="S39" s="225">
        <v>17.87880347191416</v>
      </c>
      <c r="T39" s="173">
        <v>20.909555525830083</v>
      </c>
      <c r="U39" s="225">
        <v>15.19629394879744</v>
      </c>
      <c r="V39" s="173">
        <v>18.32761609100547</v>
      </c>
      <c r="W39" s="225">
        <v>20.95450106397069</v>
      </c>
      <c r="X39" s="173">
        <v>20.76040451329875</v>
      </c>
      <c r="Y39" s="225">
        <v>21.07624271199826</v>
      </c>
      <c r="Z39" s="464">
        <v>18.10577653739954</v>
      </c>
      <c r="AA39" s="312">
        <v>13.774908909011902</v>
      </c>
      <c r="AB39" s="542">
        <v>13.1</v>
      </c>
    </row>
    <row r="40" spans="1:29" s="170" customFormat="1" ht="20.25" customHeight="1">
      <c r="A40" s="93"/>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538"/>
      <c r="AC40" s="90"/>
    </row>
    <row r="41" spans="1:29" s="170" customFormat="1" ht="25.5" customHeight="1">
      <c r="A41" s="204" t="s">
        <v>239</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t="s">
        <v>162</v>
      </c>
      <c r="Z41" s="245"/>
      <c r="AA41" s="245"/>
      <c r="AB41" s="539"/>
      <c r="AC41" s="90"/>
    </row>
    <row r="42" spans="1:28" ht="18" customHeight="1" thickBot="1">
      <c r="A42" s="32"/>
      <c r="AB42" s="540"/>
    </row>
    <row r="43" spans="1:28" s="170" customFormat="1" ht="24" customHeight="1">
      <c r="A43" s="367" t="s">
        <v>21</v>
      </c>
      <c r="B43" s="100">
        <v>1990</v>
      </c>
      <c r="C43" s="195">
        <v>1991</v>
      </c>
      <c r="D43" s="100">
        <v>1992</v>
      </c>
      <c r="E43" s="195">
        <v>1993</v>
      </c>
      <c r="F43" s="100">
        <v>1994</v>
      </c>
      <c r="G43" s="195">
        <v>1995</v>
      </c>
      <c r="H43" s="100">
        <v>1996</v>
      </c>
      <c r="I43" s="195">
        <v>1997</v>
      </c>
      <c r="J43" s="100">
        <v>1998</v>
      </c>
      <c r="K43" s="195">
        <v>1999</v>
      </c>
      <c r="L43" s="100">
        <v>2000</v>
      </c>
      <c r="M43" s="195">
        <v>2001</v>
      </c>
      <c r="N43" s="100">
        <v>2002</v>
      </c>
      <c r="O43" s="195">
        <v>2003</v>
      </c>
      <c r="P43" s="100">
        <v>2004</v>
      </c>
      <c r="Q43" s="195">
        <v>2005</v>
      </c>
      <c r="R43" s="100">
        <v>2006</v>
      </c>
      <c r="S43" s="195">
        <v>2007</v>
      </c>
      <c r="T43" s="100">
        <v>2008</v>
      </c>
      <c r="U43" s="195">
        <v>2009</v>
      </c>
      <c r="V43" s="100">
        <v>2010</v>
      </c>
      <c r="W43" s="195">
        <v>2011</v>
      </c>
      <c r="X43" s="100">
        <v>2012</v>
      </c>
      <c r="Y43" s="195">
        <v>2013</v>
      </c>
      <c r="Z43" s="461">
        <v>2014</v>
      </c>
      <c r="AA43" s="493">
        <v>2015</v>
      </c>
      <c r="AB43" s="100">
        <v>2016</v>
      </c>
    </row>
    <row r="44" spans="1:28" s="170" customFormat="1" ht="22.5" customHeight="1">
      <c r="A44" s="212" t="s">
        <v>2</v>
      </c>
      <c r="B44" s="174">
        <v>705.9455655041091</v>
      </c>
      <c r="C44" s="243">
        <v>791.179869411747</v>
      </c>
      <c r="D44" s="174">
        <v>786.2928218709482</v>
      </c>
      <c r="E44" s="243">
        <v>542.4243609309424</v>
      </c>
      <c r="F44" s="174">
        <v>919.0175032509752</v>
      </c>
      <c r="G44" s="243">
        <v>982.1383020403243</v>
      </c>
      <c r="H44" s="174">
        <v>1089.6192146773733</v>
      </c>
      <c r="I44" s="243">
        <v>1116.4303145921822</v>
      </c>
      <c r="J44" s="174">
        <v>1325.2548355737345</v>
      </c>
      <c r="K44" s="243">
        <v>869.7733237113082</v>
      </c>
      <c r="L44" s="174">
        <v>876.873407875984</v>
      </c>
      <c r="M44" s="243">
        <v>1125.1618882064802</v>
      </c>
      <c r="N44" s="174">
        <v>1098.4409465726162</v>
      </c>
      <c r="O44" s="243">
        <v>1063.8487903156133</v>
      </c>
      <c r="P44" s="174">
        <v>1566.1023330888277</v>
      </c>
      <c r="Q44" s="243">
        <v>2021.431755367221</v>
      </c>
      <c r="R44" s="174">
        <v>1946.1918323394327</v>
      </c>
      <c r="S44" s="243">
        <v>2466.4018283942964</v>
      </c>
      <c r="T44" s="174">
        <v>3585.401255555103</v>
      </c>
      <c r="U44" s="243">
        <v>3200.620244686551</v>
      </c>
      <c r="V44" s="174">
        <v>3518.58102994157</v>
      </c>
      <c r="W44" s="243">
        <v>4000.9452296953605</v>
      </c>
      <c r="X44" s="174">
        <v>3509.17427025189</v>
      </c>
      <c r="Y44" s="243">
        <v>2992.71002803762</v>
      </c>
      <c r="Z44" s="465">
        <v>2763.403058224725</v>
      </c>
      <c r="AA44" s="496">
        <v>2362.786219913881</v>
      </c>
      <c r="AB44" s="174">
        <v>2047</v>
      </c>
    </row>
    <row r="45" spans="1:28" s="170" customFormat="1" ht="22.5" customHeight="1">
      <c r="A45" s="212" t="s">
        <v>3</v>
      </c>
      <c r="B45" s="174">
        <v>4284.005589280513</v>
      </c>
      <c r="C45" s="243">
        <v>4088.7903743227093</v>
      </c>
      <c r="D45" s="174">
        <v>3632.3689400290014</v>
      </c>
      <c r="E45" s="243">
        <v>3578.4890439393434</v>
      </c>
      <c r="F45" s="174">
        <v>3209.772474588902</v>
      </c>
      <c r="G45" s="243">
        <v>3293.0506784857052</v>
      </c>
      <c r="H45" s="174">
        <v>4327.527663247804</v>
      </c>
      <c r="I45" s="243">
        <v>4661.440504575698</v>
      </c>
      <c r="J45" s="174">
        <v>4100.601542091029</v>
      </c>
      <c r="K45" s="243">
        <v>5123.878850944067</v>
      </c>
      <c r="L45" s="174">
        <v>8286.32904346277</v>
      </c>
      <c r="M45" s="243">
        <v>7446.152605073006</v>
      </c>
      <c r="N45" s="174">
        <v>7542.672827129283</v>
      </c>
      <c r="O45" s="243">
        <v>8623.182069537568</v>
      </c>
      <c r="P45" s="174">
        <v>11750.839600483434</v>
      </c>
      <c r="Q45" s="243">
        <v>16744.916873177423</v>
      </c>
      <c r="R45" s="174">
        <v>21121.94133663366</v>
      </c>
      <c r="S45" s="243">
        <v>22617.713623206448</v>
      </c>
      <c r="T45" s="174">
        <v>24793.31668340875</v>
      </c>
      <c r="U45" s="243">
        <v>19364.85517307416</v>
      </c>
      <c r="V45" s="174">
        <v>25504.916705255844</v>
      </c>
      <c r="W45" s="243">
        <v>29406.076859787452</v>
      </c>
      <c r="X45" s="174">
        <v>32093.094764765545</v>
      </c>
      <c r="Y45" s="243">
        <v>32009.39054812756</v>
      </c>
      <c r="Z45" s="465">
        <v>29690.804553772283</v>
      </c>
      <c r="AA45" s="496">
        <v>21898.644075902896</v>
      </c>
      <c r="AB45" s="174">
        <v>18164</v>
      </c>
    </row>
    <row r="46" spans="1:28" s="170" customFormat="1" ht="22.5" customHeight="1">
      <c r="A46" s="212" t="s">
        <v>16</v>
      </c>
      <c r="B46" s="174">
        <v>3303.9644944556285</v>
      </c>
      <c r="C46" s="243">
        <v>3664.98974264799</v>
      </c>
      <c r="D46" s="174">
        <v>3014.627151837885</v>
      </c>
      <c r="E46" s="243">
        <v>3184.3505697596843</v>
      </c>
      <c r="F46" s="174">
        <v>2807.1144453703937</v>
      </c>
      <c r="G46" s="243">
        <v>2918.8938246721386</v>
      </c>
      <c r="H46" s="174">
        <v>4113.8602923620965</v>
      </c>
      <c r="I46" s="243">
        <v>3922.0478089984217</v>
      </c>
      <c r="J46" s="174">
        <v>2858.7852421154644</v>
      </c>
      <c r="K46" s="243">
        <v>3769.295559818779</v>
      </c>
      <c r="L46" s="174">
        <v>6378.822263307731</v>
      </c>
      <c r="M46" s="243">
        <v>6052.972394126208</v>
      </c>
      <c r="N46" s="174">
        <v>6419.0807763257035</v>
      </c>
      <c r="O46" s="243">
        <v>7137.1709490160565</v>
      </c>
      <c r="P46" s="174">
        <v>9700.41356511078</v>
      </c>
      <c r="Q46" s="243">
        <v>14650.161562429908</v>
      </c>
      <c r="R46" s="174">
        <v>19392.901011322414</v>
      </c>
      <c r="S46" s="243">
        <v>20953.84508187391</v>
      </c>
      <c r="T46" s="174">
        <v>27123.99472070585</v>
      </c>
      <c r="U46" s="243">
        <v>16849.61437425134</v>
      </c>
      <c r="V46" s="174">
        <v>22377.34201563975</v>
      </c>
      <c r="W46" s="243">
        <v>28028.213032282216</v>
      </c>
      <c r="X46" s="174">
        <v>30421.81994397152</v>
      </c>
      <c r="Y46" s="243">
        <v>30388.537155387356</v>
      </c>
      <c r="Z46" s="465">
        <v>27840.26027505858</v>
      </c>
      <c r="AA46" s="496">
        <v>19049.512206153682</v>
      </c>
      <c r="AB46" s="174">
        <v>15773</v>
      </c>
    </row>
    <row r="47" spans="1:28" s="170" customFormat="1" ht="22.5" customHeight="1">
      <c r="A47" s="212" t="s">
        <v>28</v>
      </c>
      <c r="B47" s="174">
        <v>3965.3440448761944</v>
      </c>
      <c r="C47" s="243">
        <v>3828.613466145489</v>
      </c>
      <c r="D47" s="174">
        <v>3264.6233762010265</v>
      </c>
      <c r="E47" s="243">
        <v>3491.265505915196</v>
      </c>
      <c r="F47" s="174">
        <v>3130.8599618561993</v>
      </c>
      <c r="G47" s="243">
        <v>3314.558301541279</v>
      </c>
      <c r="H47" s="174">
        <v>4507.112397903206</v>
      </c>
      <c r="I47" s="243">
        <v>4195.9476071917925</v>
      </c>
      <c r="J47" s="174">
        <v>3371.9229915697138</v>
      </c>
      <c r="K47" s="243">
        <v>4368.649264506093</v>
      </c>
      <c r="L47" s="174">
        <v>7102.139528886736</v>
      </c>
      <c r="M47" s="243">
        <v>6607.08156310742</v>
      </c>
      <c r="N47" s="174">
        <v>6919.986548380832</v>
      </c>
      <c r="O47" s="243">
        <v>7654.77835873761</v>
      </c>
      <c r="P47" s="174">
        <v>10798.771248681744</v>
      </c>
      <c r="Q47" s="243">
        <v>16456.060674769968</v>
      </c>
      <c r="R47" s="174">
        <v>20923.625728391922</v>
      </c>
      <c r="S47" s="243">
        <v>22183.3907709413</v>
      </c>
      <c r="T47" s="174">
        <v>27791.940131042003</v>
      </c>
      <c r="U47" s="243">
        <v>17485.55894968246</v>
      </c>
      <c r="V47" s="174">
        <v>23270.0395101575</v>
      </c>
      <c r="W47" s="243">
        <v>27346.152885260963</v>
      </c>
      <c r="X47" s="174">
        <v>30989.85597572635</v>
      </c>
      <c r="Y47" s="243">
        <v>31040.78635637691</v>
      </c>
      <c r="Z47" s="465">
        <v>28135.56684005528</v>
      </c>
      <c r="AA47" s="496">
        <v>19317.217558117918</v>
      </c>
      <c r="AB47" s="174">
        <v>15935</v>
      </c>
    </row>
    <row r="48" spans="1:28" s="170" customFormat="1" ht="22.5" customHeight="1">
      <c r="A48" s="190" t="s">
        <v>78</v>
      </c>
      <c r="B48" s="174">
        <v>4433.94148962613</v>
      </c>
      <c r="C48" s="243">
        <v>4252.534174568743</v>
      </c>
      <c r="D48" s="174">
        <v>3340.634678146439</v>
      </c>
      <c r="E48" s="243">
        <v>3570.432525639699</v>
      </c>
      <c r="F48" s="174">
        <v>3355.061931162124</v>
      </c>
      <c r="G48" s="243">
        <v>3378.143250340892</v>
      </c>
      <c r="H48" s="174">
        <v>4760.849678357527</v>
      </c>
      <c r="I48" s="243">
        <v>4420.423275862068</v>
      </c>
      <c r="J48" s="174">
        <v>3452.741206030151</v>
      </c>
      <c r="K48" s="243">
        <v>4040.2784291534626</v>
      </c>
      <c r="L48" s="174">
        <v>7526.377463346861</v>
      </c>
      <c r="M48" s="243">
        <v>7084.264975805107</v>
      </c>
      <c r="N48" s="174">
        <v>7166.968893848514</v>
      </c>
      <c r="O48" s="243">
        <v>8350.140599455042</v>
      </c>
      <c r="P48" s="174">
        <v>10769.688176366133</v>
      </c>
      <c r="Q48" s="243">
        <v>16374.277429298541</v>
      </c>
      <c r="R48" s="174">
        <v>20557.697145701957</v>
      </c>
      <c r="S48" s="243">
        <v>22231.85522428149</v>
      </c>
      <c r="T48" s="174">
        <v>29548.19018612521</v>
      </c>
      <c r="U48" s="243">
        <v>18603.901544401546</v>
      </c>
      <c r="V48" s="174">
        <v>22897.7747814491</v>
      </c>
      <c r="W48" s="243">
        <v>25245.290307548927</v>
      </c>
      <c r="X48" s="174">
        <v>30606.493341240912</v>
      </c>
      <c r="Y48" s="243">
        <v>31007.809004572635</v>
      </c>
      <c r="Z48" s="465">
        <v>28095.789926623795</v>
      </c>
      <c r="AA48" s="496">
        <v>19070.93356300198</v>
      </c>
      <c r="AB48" s="174">
        <v>16037</v>
      </c>
    </row>
    <row r="49" spans="1:29" s="170" customFormat="1" ht="22.5" customHeight="1">
      <c r="A49" s="212" t="s">
        <v>17</v>
      </c>
      <c r="B49" s="174">
        <v>1828.250172660028</v>
      </c>
      <c r="C49" s="243">
        <v>1780.716949355362</v>
      </c>
      <c r="D49" s="174">
        <v>1506.558157974532</v>
      </c>
      <c r="E49" s="243">
        <v>1494.5616746298972</v>
      </c>
      <c r="F49" s="174">
        <v>1695.7275544096753</v>
      </c>
      <c r="G49" s="243">
        <v>1856.8406714961177</v>
      </c>
      <c r="H49" s="174">
        <v>2311.4401868581895</v>
      </c>
      <c r="I49" s="243">
        <v>2356.538756937004</v>
      </c>
      <c r="J49" s="174">
        <v>2073.584725381532</v>
      </c>
      <c r="K49" s="243">
        <v>2914.1891260440098</v>
      </c>
      <c r="L49" s="174">
        <v>4407.9126817606275</v>
      </c>
      <c r="M49" s="243">
        <v>4412.091386867682</v>
      </c>
      <c r="N49" s="174">
        <v>5116.515885914825</v>
      </c>
      <c r="O49" s="243">
        <v>5044.967398291951</v>
      </c>
      <c r="P49" s="174">
        <v>5614.64970673573</v>
      </c>
      <c r="Q49" s="243">
        <v>8327.853871590947</v>
      </c>
      <c r="R49" s="174">
        <v>10944.556596614222</v>
      </c>
      <c r="S49" s="243">
        <v>12064.950236420424</v>
      </c>
      <c r="T49" s="174">
        <v>15738.282439889226</v>
      </c>
      <c r="U49" s="243">
        <v>12664.27595646697</v>
      </c>
      <c r="V49" s="174">
        <v>14973.096777122108</v>
      </c>
      <c r="W49" s="243">
        <v>18450.361896350678</v>
      </c>
      <c r="X49" s="174">
        <v>20522.90472950237</v>
      </c>
      <c r="Y49" s="243">
        <v>19806.897632565164</v>
      </c>
      <c r="Z49" s="465">
        <v>18627.310101845072</v>
      </c>
      <c r="AA49" s="496">
        <v>11596.641457505042</v>
      </c>
      <c r="AB49" s="174">
        <v>9182</v>
      </c>
      <c r="AC49" s="90"/>
    </row>
    <row r="50" spans="1:29" s="170" customFormat="1" ht="22.5" customHeight="1" thickBot="1">
      <c r="A50" s="236" t="s">
        <v>5</v>
      </c>
      <c r="B50" s="175">
        <v>4447.613659685961</v>
      </c>
      <c r="C50" s="244">
        <v>5607.911442173518</v>
      </c>
      <c r="D50" s="175">
        <v>5686.404513014678</v>
      </c>
      <c r="E50" s="244">
        <v>6112.993586862734</v>
      </c>
      <c r="F50" s="175">
        <v>5986.943545315751</v>
      </c>
      <c r="G50" s="244">
        <v>6306.864253768427</v>
      </c>
      <c r="H50" s="175">
        <v>7173.433006108072</v>
      </c>
      <c r="I50" s="244">
        <v>8139.7449825151825</v>
      </c>
      <c r="J50" s="175">
        <v>7239.803004288023</v>
      </c>
      <c r="K50" s="244">
        <v>8677</v>
      </c>
      <c r="L50" s="175">
        <v>10788.978082597117</v>
      </c>
      <c r="M50" s="244">
        <v>11780.19048487058</v>
      </c>
      <c r="N50" s="175">
        <v>9520.73621901591</v>
      </c>
      <c r="O50" s="244">
        <v>10081.912338869482</v>
      </c>
      <c r="P50" s="175">
        <v>11888.979657865377</v>
      </c>
      <c r="Q50" s="244">
        <v>16701.28705372092</v>
      </c>
      <c r="R50" s="175">
        <v>21211.168527279537</v>
      </c>
      <c r="S50" s="244">
        <v>23606.194016564466</v>
      </c>
      <c r="T50" s="175">
        <v>28819.371351608304</v>
      </c>
      <c r="U50" s="244">
        <v>21134.16515081281</v>
      </c>
      <c r="V50" s="175">
        <v>26063.79404260747</v>
      </c>
      <c r="W50" s="244">
        <v>28561.359737794686</v>
      </c>
      <c r="X50" s="175">
        <v>31693.59833289152</v>
      </c>
      <c r="Y50" s="244">
        <v>30605.45134196215</v>
      </c>
      <c r="Z50" s="466">
        <v>30519.7027860949</v>
      </c>
      <c r="AA50" s="497">
        <v>19192.053326708894</v>
      </c>
      <c r="AB50" s="175">
        <v>13335</v>
      </c>
      <c r="AC50" s="90"/>
    </row>
  </sheetData>
  <sheetProtection/>
  <hyperlinks>
    <hyperlink ref="A1" location="content!A1" display="Content"/>
  </hyperlinks>
  <printOptions horizontalCentered="1"/>
  <pageMargins left="0.3937007874015748" right="0.2362204724409449" top="0.5511811023622047" bottom="0.5118110236220472" header="0.4330708661417323" footer="0.2362204724409449"/>
  <pageSetup fitToHeight="1" fitToWidth="1" orientation="landscape" paperSize="9" scale="43"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C26"/>
  <sheetViews>
    <sheetView zoomScaleSheetLayoutView="100" zoomScalePageLayoutView="0" workbookViewId="0" topLeftCell="A1">
      <pane xSplit="2" ySplit="4" topLeftCell="N5" activePane="bottomRight" state="frozen"/>
      <selection pane="topLeft" activeCell="A1" sqref="A1"/>
      <selection pane="topRight" activeCell="C1" sqref="C1"/>
      <selection pane="bottomLeft" activeCell="A5" sqref="A5"/>
      <selection pane="bottomRight" activeCell="A2" sqref="A2"/>
    </sheetView>
  </sheetViews>
  <sheetFormatPr defaultColWidth="7.00390625" defaultRowHeight="15.75"/>
  <cols>
    <col min="1" max="1" width="18.75390625" style="35" customWidth="1"/>
    <col min="2" max="2" width="5.25390625" style="35" customWidth="1"/>
    <col min="3" max="27" width="8.75390625" style="35" customWidth="1"/>
    <col min="28" max="28" width="8.625" style="35" customWidth="1"/>
    <col min="29" max="29" width="8.375" style="35" customWidth="1"/>
    <col min="30" max="16384" width="7.00390625" style="35" customWidth="1"/>
  </cols>
  <sheetData>
    <row r="1" ht="15.75">
      <c r="A1" s="46" t="s">
        <v>223</v>
      </c>
    </row>
    <row r="2" spans="1:29" ht="27" customHeight="1">
      <c r="A2" s="247" t="s">
        <v>240</v>
      </c>
      <c r="B2" s="248"/>
      <c r="C2" s="249"/>
      <c r="D2" s="250"/>
      <c r="E2" s="250"/>
      <c r="F2" s="250"/>
      <c r="G2" s="250"/>
      <c r="H2" s="250"/>
      <c r="I2" s="250"/>
      <c r="J2" s="250"/>
      <c r="K2" s="250"/>
      <c r="L2" s="250"/>
      <c r="M2" s="251"/>
      <c r="N2" s="251"/>
      <c r="O2" s="251"/>
      <c r="P2" s="251"/>
      <c r="Q2" s="251"/>
      <c r="R2" s="251"/>
      <c r="S2" s="251"/>
      <c r="T2" s="251"/>
      <c r="U2" s="251"/>
      <c r="V2" s="251"/>
      <c r="W2" s="251"/>
      <c r="X2" s="251"/>
      <c r="Y2" s="251"/>
      <c r="Z2" s="251"/>
      <c r="AA2" s="251"/>
      <c r="AB2" s="422" t="s">
        <v>30</v>
      </c>
      <c r="AC2" s="251"/>
    </row>
    <row r="3" spans="1:27" ht="18.75" customHeight="1" thickBot="1">
      <c r="A3" s="86"/>
      <c r="B3" s="36"/>
      <c r="C3" s="37"/>
      <c r="D3" s="38"/>
      <c r="E3" s="38"/>
      <c r="F3" s="38"/>
      <c r="G3" s="38"/>
      <c r="H3" s="38"/>
      <c r="I3" s="38"/>
      <c r="J3" s="38"/>
      <c r="K3" s="38"/>
      <c r="L3" s="38"/>
      <c r="AA3" s="246"/>
    </row>
    <row r="4" spans="1:29" ht="15.75" thickBot="1">
      <c r="A4" s="382" t="s">
        <v>29</v>
      </c>
      <c r="B4" s="383" t="s">
        <v>20</v>
      </c>
      <c r="C4" s="384">
        <v>1990</v>
      </c>
      <c r="D4" s="385">
        <v>1991</v>
      </c>
      <c r="E4" s="386">
        <v>1992</v>
      </c>
      <c r="F4" s="385">
        <v>1993</v>
      </c>
      <c r="G4" s="386">
        <v>1994</v>
      </c>
      <c r="H4" s="385">
        <v>1995</v>
      </c>
      <c r="I4" s="386">
        <v>1996</v>
      </c>
      <c r="J4" s="385">
        <v>1997</v>
      </c>
      <c r="K4" s="386">
        <v>1998</v>
      </c>
      <c r="L4" s="385">
        <v>1999</v>
      </c>
      <c r="M4" s="386">
        <v>2000</v>
      </c>
      <c r="N4" s="385">
        <v>2001</v>
      </c>
      <c r="O4" s="386">
        <v>2002</v>
      </c>
      <c r="P4" s="385">
        <v>2003</v>
      </c>
      <c r="Q4" s="386">
        <v>2004</v>
      </c>
      <c r="R4" s="387">
        <v>2005</v>
      </c>
      <c r="S4" s="388">
        <v>2006</v>
      </c>
      <c r="T4" s="387">
        <v>2007</v>
      </c>
      <c r="U4" s="388">
        <v>2008</v>
      </c>
      <c r="V4" s="387">
        <v>2009</v>
      </c>
      <c r="W4" s="388">
        <v>2010</v>
      </c>
      <c r="X4" s="389">
        <v>2011</v>
      </c>
      <c r="Y4" s="390">
        <v>2012</v>
      </c>
      <c r="Z4" s="391">
        <v>2013</v>
      </c>
      <c r="AA4" s="501">
        <v>2014</v>
      </c>
      <c r="AB4" s="502">
        <v>2015</v>
      </c>
      <c r="AC4" s="504">
        <v>2016</v>
      </c>
    </row>
    <row r="5" spans="1:29" ht="27" customHeight="1">
      <c r="A5" s="252" t="s">
        <v>3</v>
      </c>
      <c r="B5" s="39" t="s">
        <v>31</v>
      </c>
      <c r="C5" s="255">
        <v>8.8</v>
      </c>
      <c r="D5" s="136">
        <v>10</v>
      </c>
      <c r="E5" s="256">
        <v>9.5</v>
      </c>
      <c r="F5" s="136">
        <v>9.5</v>
      </c>
      <c r="G5" s="256">
        <v>9.5</v>
      </c>
      <c r="H5" s="136">
        <v>9.5</v>
      </c>
      <c r="I5" s="256">
        <v>10.4</v>
      </c>
      <c r="J5" s="136">
        <v>14.15</v>
      </c>
      <c r="K5" s="256">
        <v>14.15</v>
      </c>
      <c r="L5" s="136">
        <v>13.36</v>
      </c>
      <c r="M5" s="256">
        <v>14.48</v>
      </c>
      <c r="N5" s="136">
        <v>19.68</v>
      </c>
      <c r="O5" s="256">
        <v>20.13</v>
      </c>
      <c r="P5" s="136">
        <v>20.4</v>
      </c>
      <c r="Q5" s="256">
        <v>23.1</v>
      </c>
      <c r="R5" s="136">
        <v>26.19</v>
      </c>
      <c r="S5" s="256">
        <v>36.06</v>
      </c>
      <c r="T5" s="136">
        <v>36.38</v>
      </c>
      <c r="U5" s="256">
        <v>43.41</v>
      </c>
      <c r="V5" s="136">
        <v>40.28</v>
      </c>
      <c r="W5" s="256">
        <v>44.09</v>
      </c>
      <c r="X5" s="137">
        <v>49.01</v>
      </c>
      <c r="Y5" s="257">
        <v>49.3</v>
      </c>
      <c r="Z5" s="138">
        <v>51.76</v>
      </c>
      <c r="AA5" s="257">
        <v>50.84</v>
      </c>
      <c r="AB5" s="498">
        <v>45.35</v>
      </c>
      <c r="AC5" s="529">
        <v>39.06</v>
      </c>
    </row>
    <row r="6" spans="1:29" ht="27" customHeight="1">
      <c r="A6" s="253" t="s">
        <v>16</v>
      </c>
      <c r="B6" s="40" t="s">
        <v>31</v>
      </c>
      <c r="C6" s="255">
        <v>5.46</v>
      </c>
      <c r="D6" s="136">
        <v>5.93</v>
      </c>
      <c r="E6" s="256">
        <v>6.19</v>
      </c>
      <c r="F6" s="136">
        <v>6.87</v>
      </c>
      <c r="G6" s="256">
        <v>6.87</v>
      </c>
      <c r="H6" s="136">
        <v>6.87</v>
      </c>
      <c r="I6" s="256">
        <v>5.8</v>
      </c>
      <c r="J6" s="136">
        <v>7.65</v>
      </c>
      <c r="K6" s="256">
        <v>7.65</v>
      </c>
      <c r="L6" s="136">
        <v>7.07</v>
      </c>
      <c r="M6" s="256">
        <v>7.84</v>
      </c>
      <c r="N6" s="136">
        <v>11.5</v>
      </c>
      <c r="O6" s="256">
        <v>11.75</v>
      </c>
      <c r="P6" s="136">
        <v>11.9</v>
      </c>
      <c r="Q6" s="256">
        <v>14.3</v>
      </c>
      <c r="R6" s="136">
        <v>18.2</v>
      </c>
      <c r="S6" s="256">
        <v>28.8</v>
      </c>
      <c r="T6" s="136">
        <v>29.03</v>
      </c>
      <c r="U6" s="256">
        <v>39.32</v>
      </c>
      <c r="V6" s="136">
        <v>35.05</v>
      </c>
      <c r="W6" s="256">
        <v>35.29</v>
      </c>
      <c r="X6" s="137">
        <v>40.79</v>
      </c>
      <c r="Y6" s="257">
        <v>41.2</v>
      </c>
      <c r="Z6" s="138">
        <v>43.49</v>
      </c>
      <c r="AA6" s="257">
        <v>42.55</v>
      </c>
      <c r="AB6" s="498">
        <v>36.67</v>
      </c>
      <c r="AC6" s="257">
        <v>29.77</v>
      </c>
    </row>
    <row r="7" spans="1:29" ht="27" customHeight="1">
      <c r="A7" s="252" t="s">
        <v>27</v>
      </c>
      <c r="B7" s="39" t="s">
        <v>31</v>
      </c>
      <c r="C7" s="255">
        <v>3.83</v>
      </c>
      <c r="D7" s="136">
        <v>4.12</v>
      </c>
      <c r="E7" s="256">
        <v>3.8</v>
      </c>
      <c r="F7" s="136">
        <v>3.8</v>
      </c>
      <c r="G7" s="256">
        <v>3.8</v>
      </c>
      <c r="H7" s="136">
        <v>3.8</v>
      </c>
      <c r="I7" s="256">
        <v>4.15</v>
      </c>
      <c r="J7" s="136">
        <v>5.65</v>
      </c>
      <c r="K7" s="256">
        <v>5.65</v>
      </c>
      <c r="L7" s="136">
        <v>5.01</v>
      </c>
      <c r="M7" s="256">
        <v>5.6</v>
      </c>
      <c r="N7" s="136">
        <v>8.75</v>
      </c>
      <c r="O7" s="256">
        <v>8.75</v>
      </c>
      <c r="P7" s="136">
        <v>8.75</v>
      </c>
      <c r="Q7" s="256">
        <v>8.75</v>
      </c>
      <c r="R7" s="136">
        <v>10.08</v>
      </c>
      <c r="S7" s="256">
        <v>29.39</v>
      </c>
      <c r="T7" s="136">
        <v>30.5</v>
      </c>
      <c r="U7" s="256">
        <v>34.46</v>
      </c>
      <c r="V7" s="136">
        <v>36.78</v>
      </c>
      <c r="W7" s="256">
        <v>42.12</v>
      </c>
      <c r="X7" s="137">
        <v>47.33</v>
      </c>
      <c r="Y7" s="257">
        <v>47.3</v>
      </c>
      <c r="Z7" s="138">
        <v>49.76</v>
      </c>
      <c r="AA7" s="257">
        <v>48.84</v>
      </c>
      <c r="AB7" s="498">
        <v>43.18</v>
      </c>
      <c r="AC7" s="257">
        <v>37.06</v>
      </c>
    </row>
    <row r="8" spans="1:29" ht="27" customHeight="1">
      <c r="A8" s="252" t="s">
        <v>163</v>
      </c>
      <c r="B8" s="39" t="s">
        <v>31</v>
      </c>
      <c r="C8" s="425" t="s">
        <v>164</v>
      </c>
      <c r="D8" s="426" t="s">
        <v>164</v>
      </c>
      <c r="E8" s="427" t="s">
        <v>164</v>
      </c>
      <c r="F8" s="426" t="s">
        <v>164</v>
      </c>
      <c r="G8" s="427" t="s">
        <v>164</v>
      </c>
      <c r="H8" s="426" t="s">
        <v>164</v>
      </c>
      <c r="I8" s="428">
        <v>3.7</v>
      </c>
      <c r="J8" s="429">
        <v>3.7</v>
      </c>
      <c r="K8" s="428">
        <v>3.7</v>
      </c>
      <c r="L8" s="429">
        <v>3.7</v>
      </c>
      <c r="M8" s="428">
        <v>3.7</v>
      </c>
      <c r="N8" s="429">
        <v>5.58</v>
      </c>
      <c r="O8" s="428">
        <v>7.6</v>
      </c>
      <c r="P8" s="429">
        <v>7</v>
      </c>
      <c r="Q8" s="428">
        <v>7</v>
      </c>
      <c r="R8" s="429">
        <v>10.28</v>
      </c>
      <c r="S8" s="428">
        <v>12.35</v>
      </c>
      <c r="T8" s="429">
        <v>12.35</v>
      </c>
      <c r="U8" s="428">
        <v>15.53</v>
      </c>
      <c r="V8" s="429">
        <v>16.8</v>
      </c>
      <c r="W8" s="428">
        <v>16.14</v>
      </c>
      <c r="X8" s="430">
        <v>20.1</v>
      </c>
      <c r="Y8" s="431">
        <v>21.88</v>
      </c>
      <c r="Z8" s="432">
        <v>20.88</v>
      </c>
      <c r="AA8" s="431">
        <v>18.96</v>
      </c>
      <c r="AB8" s="499">
        <v>12.27</v>
      </c>
      <c r="AC8" s="434">
        <v>9.34</v>
      </c>
    </row>
    <row r="9" spans="1:29" ht="27" customHeight="1">
      <c r="A9" s="252" t="s">
        <v>32</v>
      </c>
      <c r="B9" s="39" t="s">
        <v>33</v>
      </c>
      <c r="C9" s="433">
        <v>128.33</v>
      </c>
      <c r="D9" s="429">
        <v>145</v>
      </c>
      <c r="E9" s="428">
        <v>145</v>
      </c>
      <c r="F9" s="429">
        <v>145</v>
      </c>
      <c r="G9" s="428">
        <v>145</v>
      </c>
      <c r="H9" s="429">
        <v>159.17</v>
      </c>
      <c r="I9" s="428">
        <v>155</v>
      </c>
      <c r="J9" s="429">
        <v>155</v>
      </c>
      <c r="K9" s="428">
        <v>155</v>
      </c>
      <c r="L9" s="429">
        <v>155</v>
      </c>
      <c r="M9" s="428">
        <v>166.02</v>
      </c>
      <c r="N9" s="429">
        <v>200.55</v>
      </c>
      <c r="O9" s="428">
        <v>221</v>
      </c>
      <c r="P9" s="429">
        <v>224</v>
      </c>
      <c r="Q9" s="428">
        <v>215</v>
      </c>
      <c r="R9" s="429">
        <v>218.2</v>
      </c>
      <c r="S9" s="428">
        <v>291.25</v>
      </c>
      <c r="T9" s="429">
        <v>315</v>
      </c>
      <c r="U9" s="428">
        <v>314.6</v>
      </c>
      <c r="V9" s="429">
        <v>300</v>
      </c>
      <c r="W9" s="428">
        <v>300</v>
      </c>
      <c r="X9" s="430">
        <v>300</v>
      </c>
      <c r="Y9" s="434">
        <v>325</v>
      </c>
      <c r="Z9" s="430">
        <v>330</v>
      </c>
      <c r="AA9" s="434">
        <v>330</v>
      </c>
      <c r="AB9" s="500">
        <v>330</v>
      </c>
      <c r="AC9" s="434">
        <v>305</v>
      </c>
    </row>
    <row r="10" spans="1:29" ht="27" customHeight="1" thickBot="1">
      <c r="A10" s="254" t="s">
        <v>34</v>
      </c>
      <c r="B10" s="41" t="s">
        <v>31</v>
      </c>
      <c r="C10" s="435" t="s">
        <v>164</v>
      </c>
      <c r="D10" s="436" t="s">
        <v>164</v>
      </c>
      <c r="E10" s="437" t="s">
        <v>164</v>
      </c>
      <c r="F10" s="436" t="s">
        <v>164</v>
      </c>
      <c r="G10" s="437" t="s">
        <v>164</v>
      </c>
      <c r="H10" s="436" t="s">
        <v>164</v>
      </c>
      <c r="I10" s="437" t="s">
        <v>164</v>
      </c>
      <c r="J10" s="436" t="s">
        <v>164</v>
      </c>
      <c r="K10" s="437" t="s">
        <v>164</v>
      </c>
      <c r="L10" s="436" t="s">
        <v>164</v>
      </c>
      <c r="M10" s="437" t="s">
        <v>164</v>
      </c>
      <c r="N10" s="436" t="s">
        <v>164</v>
      </c>
      <c r="O10" s="437" t="s">
        <v>164</v>
      </c>
      <c r="P10" s="436" t="s">
        <v>164</v>
      </c>
      <c r="Q10" s="437" t="s">
        <v>164</v>
      </c>
      <c r="R10" s="438">
        <v>14.45</v>
      </c>
      <c r="S10" s="439">
        <v>20.65</v>
      </c>
      <c r="T10" s="438">
        <v>23.49</v>
      </c>
      <c r="U10" s="439">
        <v>28.09</v>
      </c>
      <c r="V10" s="438">
        <v>24.53</v>
      </c>
      <c r="W10" s="439">
        <v>26.4</v>
      </c>
      <c r="X10" s="440">
        <v>30.88</v>
      </c>
      <c r="Y10" s="441">
        <v>33.4</v>
      </c>
      <c r="Z10" s="442">
        <v>34.86</v>
      </c>
      <c r="AA10" s="441">
        <v>34.78</v>
      </c>
      <c r="AB10" s="503">
        <v>33.95</v>
      </c>
      <c r="AC10" s="441">
        <v>23.02</v>
      </c>
    </row>
    <row r="11" spans="1:21" ht="18">
      <c r="A11" s="35" t="s">
        <v>183</v>
      </c>
      <c r="T11" s="37"/>
      <c r="U11" s="37"/>
    </row>
    <row r="12" spans="1:21" ht="21.75" customHeight="1">
      <c r="A12" s="109" t="s">
        <v>165</v>
      </c>
      <c r="T12" s="37"/>
      <c r="U12" s="37"/>
    </row>
    <row r="13" spans="1:21" ht="22.5" customHeight="1">
      <c r="A13" s="105"/>
      <c r="T13" s="37"/>
      <c r="U13" s="37"/>
    </row>
    <row r="18" spans="3:27" ht="15">
      <c r="C18" s="42"/>
      <c r="D18" s="42"/>
      <c r="E18" s="42"/>
      <c r="F18" s="42"/>
      <c r="G18" s="42"/>
      <c r="H18" s="42"/>
      <c r="I18" s="42"/>
      <c r="J18" s="42"/>
      <c r="K18" s="42"/>
      <c r="L18" s="42"/>
      <c r="M18" s="42"/>
      <c r="N18" s="42"/>
      <c r="O18" s="42"/>
      <c r="P18" s="42"/>
      <c r="Q18" s="42"/>
      <c r="R18" s="42"/>
      <c r="S18" s="42"/>
      <c r="T18" s="42"/>
      <c r="U18" s="42"/>
      <c r="V18" s="42"/>
      <c r="W18" s="42"/>
      <c r="X18" s="42"/>
      <c r="Y18" s="42"/>
      <c r="Z18" s="42"/>
      <c r="AA18" s="42"/>
    </row>
    <row r="19" spans="3:27" ht="15">
      <c r="C19" s="42"/>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3:27" ht="15">
      <c r="C20" s="42"/>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3:27" ht="15">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3:27" ht="15">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3:27" ht="15">
      <c r="C23" s="42"/>
      <c r="D23" s="42"/>
      <c r="E23" s="42"/>
      <c r="F23" s="42"/>
      <c r="G23" s="42"/>
      <c r="H23" s="42"/>
      <c r="I23" s="42"/>
      <c r="J23" s="42"/>
      <c r="K23" s="42"/>
      <c r="L23" s="42"/>
      <c r="M23" s="42"/>
      <c r="N23" s="42"/>
      <c r="O23" s="42"/>
      <c r="P23" s="42"/>
      <c r="Q23" s="42"/>
      <c r="R23" s="42"/>
      <c r="S23" s="42"/>
      <c r="T23" s="42"/>
      <c r="U23" s="42"/>
      <c r="V23" s="42"/>
      <c r="W23" s="42"/>
      <c r="X23" s="42"/>
      <c r="Y23" s="42"/>
      <c r="Z23" s="42"/>
      <c r="AA23" s="42"/>
    </row>
    <row r="24" spans="3:27" ht="15">
      <c r="C24" s="42"/>
      <c r="D24" s="42"/>
      <c r="E24" s="42"/>
      <c r="F24" s="42"/>
      <c r="G24" s="42"/>
      <c r="H24" s="42"/>
      <c r="I24" s="42"/>
      <c r="J24" s="42"/>
      <c r="K24" s="42"/>
      <c r="L24" s="42"/>
      <c r="M24" s="42"/>
      <c r="N24" s="42"/>
      <c r="O24" s="42"/>
      <c r="P24" s="42"/>
      <c r="Q24" s="42"/>
      <c r="R24" s="42"/>
      <c r="S24" s="42"/>
      <c r="T24" s="42"/>
      <c r="U24" s="42"/>
      <c r="V24" s="42"/>
      <c r="W24" s="42"/>
      <c r="X24" s="42"/>
      <c r="Y24" s="42"/>
      <c r="Z24" s="42"/>
      <c r="AA24" s="42"/>
    </row>
    <row r="25" spans="3:27" ht="15">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3:27" ht="15">
      <c r="C26" s="42"/>
      <c r="D26" s="42"/>
      <c r="E26" s="42"/>
      <c r="F26" s="42"/>
      <c r="G26" s="42"/>
      <c r="H26" s="42"/>
      <c r="I26" s="42"/>
      <c r="J26" s="42"/>
      <c r="K26" s="42"/>
      <c r="L26" s="42"/>
      <c r="M26" s="42"/>
      <c r="N26" s="42"/>
      <c r="O26" s="42"/>
      <c r="P26" s="42"/>
      <c r="Q26" s="42"/>
      <c r="R26" s="42"/>
      <c r="S26" s="42"/>
      <c r="T26" s="42"/>
      <c r="U26" s="42"/>
      <c r="V26" s="42"/>
      <c r="W26" s="42"/>
      <c r="X26" s="42"/>
      <c r="Y26" s="42"/>
      <c r="Z26" s="42"/>
      <c r="AA26" s="42"/>
    </row>
  </sheetData>
  <sheetProtection/>
  <hyperlinks>
    <hyperlink ref="A1" location="content!A1" display="Content"/>
  </hyperlinks>
  <printOptions/>
  <pageMargins left="0.511811023622047" right="0.511811023622047" top="0.748031496062992" bottom="0.669291338582677" header="0.511811023622047" footer="0.511811023622047"/>
  <pageSetup fitToHeight="1" fitToWidth="1" horizontalDpi="1200" verticalDpi="1200" orientation="landscape" paperSize="9" scale="51"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G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5.75"/>
  <cols>
    <col min="1" max="1" width="7.625" style="6" customWidth="1"/>
    <col min="2" max="2" width="11.00390625" style="6" bestFit="1" customWidth="1"/>
    <col min="3" max="3" width="7.625" style="6" customWidth="1"/>
    <col min="4" max="4" width="10.875" style="6" bestFit="1" customWidth="1"/>
    <col min="5" max="5" width="7.50390625" style="6" customWidth="1"/>
    <col min="6" max="6" width="10.875" style="6" bestFit="1" customWidth="1"/>
    <col min="7" max="7" width="7.625" style="6" customWidth="1"/>
    <col min="8" max="9" width="8.625" style="6" customWidth="1"/>
    <col min="10" max="10" width="11.00390625" style="6" bestFit="1" customWidth="1"/>
    <col min="11" max="11" width="10.25390625" style="6" bestFit="1" customWidth="1"/>
    <col min="12" max="12" width="10.625" style="6" customWidth="1"/>
    <col min="13" max="15" width="11.375" style="6" customWidth="1"/>
    <col min="16" max="16" width="11.625" style="6" customWidth="1"/>
    <col min="17" max="16384" width="9.00390625" style="6" customWidth="1"/>
  </cols>
  <sheetData>
    <row r="1" ht="15.75">
      <c r="A1" s="46" t="s">
        <v>223</v>
      </c>
    </row>
    <row r="2" spans="1:16" s="33" customFormat="1" ht="27" customHeight="1">
      <c r="A2" s="204" t="s">
        <v>241</v>
      </c>
      <c r="B2" s="260"/>
      <c r="C2" s="260"/>
      <c r="D2" s="260"/>
      <c r="E2" s="261"/>
      <c r="F2" s="261"/>
      <c r="G2" s="261"/>
      <c r="H2" s="261"/>
      <c r="I2" s="261"/>
      <c r="J2" s="261"/>
      <c r="K2" s="261"/>
      <c r="L2" s="261"/>
      <c r="M2" s="261"/>
      <c r="N2" s="261"/>
      <c r="O2" s="261"/>
      <c r="P2" s="261"/>
    </row>
    <row r="3" spans="1:4" s="33" customFormat="1" ht="18" customHeight="1" thickBot="1">
      <c r="A3" s="32"/>
      <c r="B3" s="87"/>
      <c r="C3" s="87"/>
      <c r="D3" s="87"/>
    </row>
    <row r="4" spans="1:16" ht="15">
      <c r="A4" s="262"/>
      <c r="B4" s="604" t="s">
        <v>166</v>
      </c>
      <c r="C4" s="605"/>
      <c r="D4" s="605"/>
      <c r="E4" s="606"/>
      <c r="F4" s="604" t="s">
        <v>35</v>
      </c>
      <c r="G4" s="606"/>
      <c r="H4" s="609" t="s">
        <v>36</v>
      </c>
      <c r="I4" s="610"/>
      <c r="J4" s="610"/>
      <c r="K4" s="610"/>
      <c r="L4" s="610"/>
      <c r="M4" s="610"/>
      <c r="N4" s="610"/>
      <c r="O4" s="604" t="s">
        <v>37</v>
      </c>
      <c r="P4" s="612" t="s">
        <v>38</v>
      </c>
    </row>
    <row r="5" spans="1:16" ht="15">
      <c r="A5" s="263" t="s">
        <v>39</v>
      </c>
      <c r="B5" s="615" t="s">
        <v>40</v>
      </c>
      <c r="C5" s="616"/>
      <c r="D5" s="615" t="s">
        <v>41</v>
      </c>
      <c r="E5" s="616"/>
      <c r="F5" s="607"/>
      <c r="G5" s="608"/>
      <c r="H5" s="617" t="s">
        <v>6</v>
      </c>
      <c r="I5" s="619" t="s">
        <v>7</v>
      </c>
      <c r="J5" s="595" t="s">
        <v>70</v>
      </c>
      <c r="K5" s="597" t="s">
        <v>42</v>
      </c>
      <c r="L5" s="598"/>
      <c r="M5" s="599" t="s">
        <v>14</v>
      </c>
      <c r="N5" s="601" t="s">
        <v>43</v>
      </c>
      <c r="O5" s="611"/>
      <c r="P5" s="613"/>
    </row>
    <row r="6" spans="1:16" ht="15.75" thickBot="1">
      <c r="A6" s="305"/>
      <c r="B6" s="379" t="s">
        <v>44</v>
      </c>
      <c r="C6" s="380" t="s">
        <v>13</v>
      </c>
      <c r="D6" s="379" t="s">
        <v>44</v>
      </c>
      <c r="E6" s="380" t="s">
        <v>13</v>
      </c>
      <c r="F6" s="379" t="s">
        <v>44</v>
      </c>
      <c r="G6" s="380" t="s">
        <v>13</v>
      </c>
      <c r="H6" s="618"/>
      <c r="I6" s="620"/>
      <c r="J6" s="596"/>
      <c r="K6" s="379" t="s">
        <v>24</v>
      </c>
      <c r="L6" s="381" t="s">
        <v>8</v>
      </c>
      <c r="M6" s="600"/>
      <c r="N6" s="602"/>
      <c r="O6" s="602"/>
      <c r="P6" s="614"/>
    </row>
    <row r="7" spans="1:33" ht="21" customHeight="1">
      <c r="A7" s="264">
        <v>1990</v>
      </c>
      <c r="B7" s="139">
        <f>299.686-2.6</f>
        <v>297.08599999999996</v>
      </c>
      <c r="C7" s="444" t="s">
        <v>218</v>
      </c>
      <c r="D7" s="139">
        <f>272.3-2</f>
        <v>270.3</v>
      </c>
      <c r="E7" s="444" t="s">
        <v>218</v>
      </c>
      <c r="F7" s="139">
        <v>131.1</v>
      </c>
      <c r="G7" s="265">
        <v>1.38</v>
      </c>
      <c r="H7" s="141">
        <v>84.94</v>
      </c>
      <c r="I7" s="268">
        <v>0.466436</v>
      </c>
      <c r="J7" s="142" t="s">
        <v>185</v>
      </c>
      <c r="K7" s="272" t="s">
        <v>185</v>
      </c>
      <c r="L7" s="44">
        <v>695.681419</v>
      </c>
      <c r="M7" s="270">
        <v>781.087855</v>
      </c>
      <c r="N7" s="43">
        <v>672.528674</v>
      </c>
      <c r="O7" s="271">
        <v>564.188806</v>
      </c>
      <c r="P7" s="45">
        <v>672.9820888578739</v>
      </c>
      <c r="R7" s="34"/>
      <c r="S7" s="34"/>
      <c r="T7" s="34"/>
      <c r="U7" s="34"/>
      <c r="V7" s="34"/>
      <c r="W7" s="34"/>
      <c r="X7" s="34"/>
      <c r="Y7" s="34"/>
      <c r="Z7" s="34"/>
      <c r="AA7" s="34"/>
      <c r="AB7" s="34"/>
      <c r="AC7" s="34"/>
      <c r="AD7" s="34"/>
      <c r="AE7" s="34"/>
      <c r="AF7" s="34"/>
      <c r="AG7" s="34"/>
    </row>
    <row r="8" spans="1:33" ht="21" customHeight="1">
      <c r="A8" s="264">
        <v>1991</v>
      </c>
      <c r="B8" s="139">
        <v>320.57</v>
      </c>
      <c r="C8" s="266">
        <v>2.616</v>
      </c>
      <c r="D8" s="139">
        <v>294.05</v>
      </c>
      <c r="E8" s="267">
        <v>2.016</v>
      </c>
      <c r="F8" s="139">
        <v>147.1</v>
      </c>
      <c r="G8" s="265">
        <v>1.52</v>
      </c>
      <c r="H8" s="143">
        <v>75.5</v>
      </c>
      <c r="I8" s="269">
        <v>0.019798</v>
      </c>
      <c r="J8" s="142" t="s">
        <v>185</v>
      </c>
      <c r="K8" s="272" t="s">
        <v>185</v>
      </c>
      <c r="L8" s="44">
        <v>780.1087160000001</v>
      </c>
      <c r="M8" s="270">
        <v>855.6285140000001</v>
      </c>
      <c r="N8" s="43">
        <v>743.6243539999999</v>
      </c>
      <c r="O8" s="271">
        <v>630.0209080000001</v>
      </c>
      <c r="P8" s="45">
        <v>743.1263084438241</v>
      </c>
      <c r="R8" s="34"/>
      <c r="S8" s="34"/>
      <c r="T8" s="34"/>
      <c r="U8" s="34"/>
      <c r="V8" s="34"/>
      <c r="W8" s="34"/>
      <c r="X8" s="34"/>
      <c r="Y8" s="34"/>
      <c r="Z8" s="34"/>
      <c r="AA8" s="34"/>
      <c r="AB8" s="34"/>
      <c r="AC8" s="34"/>
      <c r="AD8" s="34"/>
      <c r="AE8" s="34"/>
      <c r="AF8" s="34"/>
      <c r="AG8" s="34"/>
    </row>
    <row r="9" spans="1:33" ht="21" customHeight="1">
      <c r="A9" s="264">
        <v>1992</v>
      </c>
      <c r="B9" s="139">
        <v>331.69</v>
      </c>
      <c r="C9" s="266">
        <v>3.616</v>
      </c>
      <c r="D9" s="139">
        <v>283.9</v>
      </c>
      <c r="E9" s="267">
        <v>3.016</v>
      </c>
      <c r="F9" s="139">
        <v>155.7</v>
      </c>
      <c r="G9" s="265">
        <v>1.762</v>
      </c>
      <c r="H9" s="143">
        <v>113.16576</v>
      </c>
      <c r="I9" s="269">
        <v>0.174858</v>
      </c>
      <c r="J9" s="142" t="s">
        <v>185</v>
      </c>
      <c r="K9" s="272" t="s">
        <v>185</v>
      </c>
      <c r="L9" s="44">
        <v>816.76484</v>
      </c>
      <c r="M9" s="270">
        <v>930.105458</v>
      </c>
      <c r="N9" s="43">
        <v>816.715458</v>
      </c>
      <c r="O9" s="271">
        <v>694.409525</v>
      </c>
      <c r="P9" s="45">
        <v>809.4789485926959</v>
      </c>
      <c r="R9" s="34"/>
      <c r="S9" s="34"/>
      <c r="T9" s="34"/>
      <c r="U9" s="34"/>
      <c r="V9" s="34"/>
      <c r="W9" s="34"/>
      <c r="X9" s="34"/>
      <c r="Y9" s="34"/>
      <c r="Z9" s="34"/>
      <c r="AA9" s="34"/>
      <c r="AB9" s="34"/>
      <c r="AC9" s="34"/>
      <c r="AD9" s="34"/>
      <c r="AE9" s="34"/>
      <c r="AF9" s="34"/>
      <c r="AG9" s="34"/>
    </row>
    <row r="10" spans="1:33" ht="21" customHeight="1">
      <c r="A10" s="264">
        <v>1993</v>
      </c>
      <c r="B10" s="139">
        <v>339.19</v>
      </c>
      <c r="C10" s="266">
        <v>3.616</v>
      </c>
      <c r="D10" s="139">
        <v>307.8</v>
      </c>
      <c r="E10" s="267">
        <v>3.016</v>
      </c>
      <c r="F10" s="139">
        <v>169.6</v>
      </c>
      <c r="G10" s="265">
        <v>2.12</v>
      </c>
      <c r="H10" s="143">
        <v>104.047479</v>
      </c>
      <c r="I10" s="269">
        <v>0.198583</v>
      </c>
      <c r="J10" s="142" t="s">
        <v>185</v>
      </c>
      <c r="K10" s="272" t="s">
        <v>185</v>
      </c>
      <c r="L10" s="44">
        <v>884.333009</v>
      </c>
      <c r="M10" s="270">
        <v>988.5790709999999</v>
      </c>
      <c r="N10" s="43">
        <v>878.260371</v>
      </c>
      <c r="O10" s="271">
        <v>750.45945</v>
      </c>
      <c r="P10" s="45">
        <v>862.34007908816</v>
      </c>
      <c r="R10" s="34"/>
      <c r="S10" s="34"/>
      <c r="T10" s="34"/>
      <c r="U10" s="34"/>
      <c r="V10" s="34"/>
      <c r="W10" s="34"/>
      <c r="X10" s="34"/>
      <c r="Y10" s="34"/>
      <c r="Z10" s="34"/>
      <c r="AA10" s="34"/>
      <c r="AB10" s="34"/>
      <c r="AC10" s="34"/>
      <c r="AD10" s="34"/>
      <c r="AE10" s="34"/>
      <c r="AF10" s="34"/>
      <c r="AG10" s="34"/>
    </row>
    <row r="11" spans="1:33" ht="21" customHeight="1">
      <c r="A11" s="264">
        <v>1994</v>
      </c>
      <c r="B11" s="139">
        <v>339.19</v>
      </c>
      <c r="C11" s="266">
        <v>3.616</v>
      </c>
      <c r="D11" s="139">
        <v>307.8</v>
      </c>
      <c r="E11" s="267">
        <v>3.016</v>
      </c>
      <c r="F11" s="139">
        <v>187.2</v>
      </c>
      <c r="G11" s="265">
        <v>2.34</v>
      </c>
      <c r="H11" s="143">
        <v>75.752</v>
      </c>
      <c r="I11" s="269">
        <v>0.208414</v>
      </c>
      <c r="J11" s="142" t="s">
        <v>185</v>
      </c>
      <c r="K11" s="272" t="s">
        <v>185</v>
      </c>
      <c r="L11" s="44">
        <v>971.818143</v>
      </c>
      <c r="M11" s="270">
        <v>1047.7785569999999</v>
      </c>
      <c r="N11" s="43">
        <v>955.8209969999999</v>
      </c>
      <c r="O11" s="271">
        <v>818.5946859999999</v>
      </c>
      <c r="P11" s="45">
        <v>912.7471505001163</v>
      </c>
      <c r="R11" s="34"/>
      <c r="S11" s="34"/>
      <c r="T11" s="34"/>
      <c r="U11" s="34"/>
      <c r="V11" s="34"/>
      <c r="W11" s="34"/>
      <c r="X11" s="34"/>
      <c r="Y11" s="34"/>
      <c r="Z11" s="34"/>
      <c r="AA11" s="34"/>
      <c r="AB11" s="34"/>
      <c r="AC11" s="34"/>
      <c r="AD11" s="34"/>
      <c r="AE11" s="34"/>
      <c r="AF11" s="34"/>
      <c r="AG11" s="34"/>
    </row>
    <row r="12" spans="1:33" ht="21" customHeight="1">
      <c r="A12" s="264">
        <v>1995</v>
      </c>
      <c r="B12" s="139">
        <v>364.59</v>
      </c>
      <c r="C12" s="266">
        <v>4</v>
      </c>
      <c r="D12" s="139">
        <v>331.9</v>
      </c>
      <c r="E12" s="267">
        <v>3.4</v>
      </c>
      <c r="F12" s="139">
        <v>200.5</v>
      </c>
      <c r="G12" s="265">
        <v>2.6</v>
      </c>
      <c r="H12" s="143">
        <v>135.02282000000002</v>
      </c>
      <c r="I12" s="269">
        <v>0.044985</v>
      </c>
      <c r="J12" s="142" t="s">
        <v>185</v>
      </c>
      <c r="K12" s="272" t="s">
        <v>185</v>
      </c>
      <c r="L12" s="44">
        <v>1030.467024</v>
      </c>
      <c r="M12" s="270">
        <v>1165.5348290000002</v>
      </c>
      <c r="N12" s="43">
        <v>1059.347829</v>
      </c>
      <c r="O12" s="271">
        <v>913.850212</v>
      </c>
      <c r="P12" s="45">
        <v>1020.016282856478</v>
      </c>
      <c r="R12" s="34"/>
      <c r="S12" s="34"/>
      <c r="T12" s="34"/>
      <c r="U12" s="34"/>
      <c r="V12" s="34"/>
      <c r="W12" s="34"/>
      <c r="X12" s="34"/>
      <c r="Y12" s="34"/>
      <c r="Z12" s="34"/>
      <c r="AA12" s="34"/>
      <c r="AB12" s="34"/>
      <c r="AC12" s="34"/>
      <c r="AD12" s="34"/>
      <c r="AE12" s="34"/>
      <c r="AF12" s="34"/>
      <c r="AG12" s="34"/>
    </row>
    <row r="13" spans="1:33" ht="21" customHeight="1">
      <c r="A13" s="264">
        <v>1996</v>
      </c>
      <c r="B13" s="139">
        <v>364.61</v>
      </c>
      <c r="C13" s="266">
        <v>4</v>
      </c>
      <c r="D13" s="139">
        <v>331.91</v>
      </c>
      <c r="E13" s="267">
        <v>3.4</v>
      </c>
      <c r="F13" s="139">
        <v>218.7</v>
      </c>
      <c r="G13" s="265">
        <v>2.9</v>
      </c>
      <c r="H13" s="143">
        <v>104.50479399999998</v>
      </c>
      <c r="I13" s="269">
        <v>0.096713</v>
      </c>
      <c r="J13" s="142" t="s">
        <v>185</v>
      </c>
      <c r="K13" s="272" t="s">
        <v>185</v>
      </c>
      <c r="L13" s="11">
        <v>1167.588371</v>
      </c>
      <c r="M13" s="270">
        <v>1272.1898780000001</v>
      </c>
      <c r="N13" s="43">
        <v>1164.2903380000002</v>
      </c>
      <c r="O13" s="271">
        <v>995.9602719999999</v>
      </c>
      <c r="P13" s="45">
        <v>1103.8962549430098</v>
      </c>
      <c r="R13" s="34"/>
      <c r="S13" s="34"/>
      <c r="T13" s="34"/>
      <c r="U13" s="34"/>
      <c r="V13" s="34"/>
      <c r="W13" s="34"/>
      <c r="X13" s="34"/>
      <c r="Y13" s="34"/>
      <c r="Z13" s="34"/>
      <c r="AA13" s="34"/>
      <c r="AB13" s="34"/>
      <c r="AC13" s="34"/>
      <c r="AD13" s="34"/>
      <c r="AE13" s="34"/>
      <c r="AF13" s="34"/>
      <c r="AG13" s="34"/>
    </row>
    <row r="14" spans="1:33" ht="21" customHeight="1">
      <c r="A14" s="264">
        <v>1997</v>
      </c>
      <c r="B14" s="139">
        <v>401.71</v>
      </c>
      <c r="C14" s="266">
        <v>5</v>
      </c>
      <c r="D14" s="139">
        <v>370.01</v>
      </c>
      <c r="E14" s="267">
        <v>4.4</v>
      </c>
      <c r="F14" s="139">
        <v>238.1</v>
      </c>
      <c r="G14" s="265">
        <v>3.19</v>
      </c>
      <c r="H14" s="143">
        <v>93.15185000000001</v>
      </c>
      <c r="I14" s="269">
        <v>0.04931</v>
      </c>
      <c r="J14" s="142" t="s">
        <v>185</v>
      </c>
      <c r="K14" s="272" t="s">
        <v>185</v>
      </c>
      <c r="L14" s="11">
        <v>1304.96768</v>
      </c>
      <c r="M14" s="270">
        <v>1398.16884</v>
      </c>
      <c r="N14" s="43">
        <v>1266.8504999999998</v>
      </c>
      <c r="O14" s="271">
        <v>1087.347654</v>
      </c>
      <c r="P14" s="45">
        <v>1218.6671318911376</v>
      </c>
      <c r="R14" s="34"/>
      <c r="S14" s="34"/>
      <c r="T14" s="34"/>
      <c r="U14" s="34"/>
      <c r="V14" s="34"/>
      <c r="W14" s="34"/>
      <c r="X14" s="34"/>
      <c r="Y14" s="34"/>
      <c r="Z14" s="34"/>
      <c r="AA14" s="34"/>
      <c r="AB14" s="34"/>
      <c r="AC14" s="34"/>
      <c r="AD14" s="34"/>
      <c r="AE14" s="34"/>
      <c r="AF14" s="34"/>
      <c r="AG14" s="34"/>
    </row>
    <row r="15" spans="1:33" ht="21" customHeight="1">
      <c r="A15" s="264">
        <v>1998</v>
      </c>
      <c r="B15" s="139">
        <v>480.41</v>
      </c>
      <c r="C15" s="266">
        <v>6</v>
      </c>
      <c r="D15" s="139">
        <v>396.71</v>
      </c>
      <c r="E15" s="267">
        <v>5.4</v>
      </c>
      <c r="F15" s="139">
        <v>248.9</v>
      </c>
      <c r="G15" s="265">
        <v>3.54</v>
      </c>
      <c r="H15" s="143">
        <v>104.71</v>
      </c>
      <c r="I15" s="423" t="s">
        <v>218</v>
      </c>
      <c r="J15" s="107" t="s">
        <v>185</v>
      </c>
      <c r="K15" s="272" t="s">
        <v>185</v>
      </c>
      <c r="L15" s="11">
        <v>1434.2024700000002</v>
      </c>
      <c r="M15" s="270">
        <v>1538.9124700000002</v>
      </c>
      <c r="N15" s="43">
        <v>1381.70747</v>
      </c>
      <c r="O15" s="271">
        <v>1190.312849</v>
      </c>
      <c r="P15" s="45">
        <v>1347.5343103047219</v>
      </c>
      <c r="R15" s="34"/>
      <c r="S15" s="34"/>
      <c r="T15" s="34"/>
      <c r="U15" s="34"/>
      <c r="V15" s="34"/>
      <c r="W15" s="34"/>
      <c r="X15" s="34"/>
      <c r="Y15" s="34"/>
      <c r="Z15" s="34"/>
      <c r="AA15" s="34"/>
      <c r="AB15" s="34"/>
      <c r="AC15" s="34"/>
      <c r="AD15" s="34"/>
      <c r="AE15" s="34"/>
      <c r="AF15" s="34"/>
      <c r="AG15" s="34"/>
    </row>
    <row r="16" spans="1:33" ht="21" customHeight="1">
      <c r="A16" s="264">
        <v>1999</v>
      </c>
      <c r="B16" s="139">
        <v>522.31</v>
      </c>
      <c r="C16" s="266">
        <v>6</v>
      </c>
      <c r="D16" s="139">
        <v>425.71</v>
      </c>
      <c r="E16" s="267">
        <v>5.4</v>
      </c>
      <c r="F16" s="139">
        <v>265.8</v>
      </c>
      <c r="G16" s="265">
        <v>3.75</v>
      </c>
      <c r="H16" s="143">
        <v>30.00636</v>
      </c>
      <c r="I16" s="423" t="s">
        <v>218</v>
      </c>
      <c r="J16" s="107" t="s">
        <v>185</v>
      </c>
      <c r="K16" s="272" t="s">
        <v>185</v>
      </c>
      <c r="L16" s="11">
        <v>1554.7926700000003</v>
      </c>
      <c r="M16" s="270">
        <v>1584.7990300000004</v>
      </c>
      <c r="N16" s="43">
        <v>1440.7060320000003</v>
      </c>
      <c r="O16" s="271">
        <v>1244.1184165</v>
      </c>
      <c r="P16" s="45">
        <v>1388.2298208885786</v>
      </c>
      <c r="R16" s="34"/>
      <c r="S16" s="34"/>
      <c r="T16" s="34"/>
      <c r="U16" s="34"/>
      <c r="V16" s="34"/>
      <c r="W16" s="34"/>
      <c r="X16" s="34"/>
      <c r="Y16" s="34"/>
      <c r="Z16" s="34"/>
      <c r="AA16" s="34"/>
      <c r="AB16" s="34"/>
      <c r="AC16" s="34"/>
      <c r="AD16" s="34"/>
      <c r="AE16" s="34"/>
      <c r="AF16" s="34"/>
      <c r="AG16" s="34"/>
    </row>
    <row r="17" spans="1:33" ht="21" customHeight="1">
      <c r="A17" s="264">
        <v>2000</v>
      </c>
      <c r="B17" s="140">
        <v>654.8</v>
      </c>
      <c r="C17" s="266">
        <v>6</v>
      </c>
      <c r="D17" s="139">
        <v>571.8</v>
      </c>
      <c r="E17" s="267">
        <v>5.4</v>
      </c>
      <c r="F17" s="139">
        <v>283.9</v>
      </c>
      <c r="G17" s="265">
        <v>3.82</v>
      </c>
      <c r="H17" s="143">
        <v>95.65285999999999</v>
      </c>
      <c r="I17" s="423" t="s">
        <v>218</v>
      </c>
      <c r="J17" s="107" t="s">
        <v>185</v>
      </c>
      <c r="K17" s="272" t="s">
        <v>185</v>
      </c>
      <c r="L17" s="11">
        <v>1681.8555150000002</v>
      </c>
      <c r="M17" s="270">
        <v>1777.5083750000001</v>
      </c>
      <c r="N17" s="43">
        <v>1584.511371</v>
      </c>
      <c r="O17" s="271">
        <v>1374.013078</v>
      </c>
      <c r="P17" s="45">
        <v>1570.5396603861361</v>
      </c>
      <c r="R17" s="34"/>
      <c r="S17" s="34"/>
      <c r="T17" s="34"/>
      <c r="U17" s="34"/>
      <c r="V17" s="34"/>
      <c r="W17" s="34"/>
      <c r="X17" s="34"/>
      <c r="Y17" s="34"/>
      <c r="Z17" s="34"/>
      <c r="AA17" s="34"/>
      <c r="AB17" s="34"/>
      <c r="AC17" s="34"/>
      <c r="AD17" s="34"/>
      <c r="AE17" s="34"/>
      <c r="AF17" s="34"/>
      <c r="AG17" s="34"/>
    </row>
    <row r="18" spans="1:33" ht="21" customHeight="1">
      <c r="A18" s="264">
        <v>2001</v>
      </c>
      <c r="B18" s="140">
        <v>654.8</v>
      </c>
      <c r="C18" s="266">
        <v>6</v>
      </c>
      <c r="D18" s="139">
        <v>573.8</v>
      </c>
      <c r="E18" s="267">
        <v>5.6</v>
      </c>
      <c r="F18" s="139">
        <v>297.4</v>
      </c>
      <c r="G18" s="265">
        <v>4.24</v>
      </c>
      <c r="H18" s="143">
        <v>70.819983</v>
      </c>
      <c r="I18" s="423" t="s">
        <v>218</v>
      </c>
      <c r="J18" s="107" t="s">
        <v>185</v>
      </c>
      <c r="K18" s="272" t="s">
        <v>185</v>
      </c>
      <c r="L18" s="11">
        <v>1840.0018879999998</v>
      </c>
      <c r="M18" s="270">
        <v>1910.8218709999999</v>
      </c>
      <c r="N18" s="43">
        <v>1677.7002109999999</v>
      </c>
      <c r="O18" s="271">
        <v>1466.652</v>
      </c>
      <c r="P18" s="45">
        <v>1699.3720930232557</v>
      </c>
      <c r="R18" s="34"/>
      <c r="S18" s="34"/>
      <c r="T18" s="34"/>
      <c r="U18" s="34"/>
      <c r="V18" s="34"/>
      <c r="W18" s="34"/>
      <c r="X18" s="34"/>
      <c r="Y18" s="34"/>
      <c r="Z18" s="34"/>
      <c r="AA18" s="34"/>
      <c r="AB18" s="34"/>
      <c r="AC18" s="34"/>
      <c r="AD18" s="34"/>
      <c r="AE18" s="34"/>
      <c r="AF18" s="34"/>
      <c r="AG18" s="34"/>
    </row>
    <row r="19" spans="1:33" ht="21" customHeight="1">
      <c r="A19" s="264">
        <v>2002</v>
      </c>
      <c r="B19" s="140">
        <v>650.9</v>
      </c>
      <c r="C19" s="266">
        <v>6</v>
      </c>
      <c r="D19" s="139">
        <v>569.7</v>
      </c>
      <c r="E19" s="267">
        <v>5.4</v>
      </c>
      <c r="F19" s="139">
        <v>308.6</v>
      </c>
      <c r="G19" s="265">
        <v>4.4</v>
      </c>
      <c r="H19" s="143">
        <v>85.86215200000001</v>
      </c>
      <c r="I19" s="423" t="s">
        <v>218</v>
      </c>
      <c r="J19" s="107" t="s">
        <v>185</v>
      </c>
      <c r="K19" s="272" t="s">
        <v>185</v>
      </c>
      <c r="L19" s="11">
        <v>1862.995756</v>
      </c>
      <c r="M19" s="270">
        <v>1948.857908</v>
      </c>
      <c r="N19" s="43">
        <v>1737.625585</v>
      </c>
      <c r="O19" s="271">
        <v>1509.83</v>
      </c>
      <c r="P19" s="45">
        <v>1721.0697674418604</v>
      </c>
      <c r="R19" s="34"/>
      <c r="S19" s="34"/>
      <c r="T19" s="34"/>
      <c r="U19" s="34"/>
      <c r="V19" s="34"/>
      <c r="W19" s="34"/>
      <c r="X19" s="34"/>
      <c r="Y19" s="34"/>
      <c r="Z19" s="34"/>
      <c r="AA19" s="34"/>
      <c r="AB19" s="34"/>
      <c r="AC19" s="34"/>
      <c r="AD19" s="34"/>
      <c r="AE19" s="34"/>
      <c r="AF19" s="34"/>
      <c r="AG19" s="34"/>
    </row>
    <row r="20" spans="1:33" ht="21" customHeight="1">
      <c r="A20" s="264">
        <v>2003</v>
      </c>
      <c r="B20" s="140">
        <v>644.8</v>
      </c>
      <c r="C20" s="266">
        <v>6</v>
      </c>
      <c r="D20" s="139">
        <v>568.3</v>
      </c>
      <c r="E20" s="267">
        <v>5.4</v>
      </c>
      <c r="F20" s="139">
        <v>323.8</v>
      </c>
      <c r="G20" s="265">
        <v>4.75</v>
      </c>
      <c r="H20" s="143">
        <v>117.77066599999999</v>
      </c>
      <c r="I20" s="423" t="s">
        <v>218</v>
      </c>
      <c r="J20" s="107" t="s">
        <v>185</v>
      </c>
      <c r="K20" s="272" t="s">
        <v>185</v>
      </c>
      <c r="L20" s="11">
        <v>1963.7489980000003</v>
      </c>
      <c r="M20" s="270">
        <v>2081.5196640000004</v>
      </c>
      <c r="N20" s="43">
        <v>1864.3593660000001</v>
      </c>
      <c r="O20" s="271">
        <v>1626.9</v>
      </c>
      <c r="P20" s="45">
        <v>1844.0543240000002</v>
      </c>
      <c r="R20" s="34"/>
      <c r="S20" s="34"/>
      <c r="T20" s="34"/>
      <c r="U20" s="34"/>
      <c r="V20" s="34"/>
      <c r="W20" s="34"/>
      <c r="X20" s="34"/>
      <c r="Y20" s="34"/>
      <c r="Z20" s="34"/>
      <c r="AA20" s="34"/>
      <c r="AB20" s="34"/>
      <c r="AC20" s="34"/>
      <c r="AD20" s="34"/>
      <c r="AE20" s="34"/>
      <c r="AF20" s="34"/>
      <c r="AG20" s="34"/>
    </row>
    <row r="21" spans="1:33" ht="21" customHeight="1">
      <c r="A21" s="264">
        <v>2004</v>
      </c>
      <c r="B21" s="140">
        <v>644.5</v>
      </c>
      <c r="C21" s="266">
        <v>9.98</v>
      </c>
      <c r="D21" s="139">
        <v>549.9</v>
      </c>
      <c r="E21" s="267">
        <v>8.98</v>
      </c>
      <c r="F21" s="139">
        <v>332.6</v>
      </c>
      <c r="G21" s="265">
        <v>5.57</v>
      </c>
      <c r="H21" s="143">
        <v>122.27339599999999</v>
      </c>
      <c r="I21" s="269">
        <v>0.4336</v>
      </c>
      <c r="J21" s="107" t="s">
        <v>185</v>
      </c>
      <c r="K21" s="272" t="s">
        <v>185</v>
      </c>
      <c r="L21" s="11">
        <v>2042.5131719999997</v>
      </c>
      <c r="M21" s="270">
        <v>2165.220168</v>
      </c>
      <c r="N21" s="43">
        <v>1950.40038</v>
      </c>
      <c r="O21" s="271">
        <v>1703.9461720000002</v>
      </c>
      <c r="P21" s="45">
        <v>1918.7659600000002</v>
      </c>
      <c r="R21" s="34"/>
      <c r="S21" s="34"/>
      <c r="T21" s="34"/>
      <c r="U21" s="34"/>
      <c r="V21" s="34"/>
      <c r="W21" s="34"/>
      <c r="X21" s="34"/>
      <c r="Y21" s="34"/>
      <c r="Z21" s="34"/>
      <c r="AA21" s="34"/>
      <c r="AB21" s="34"/>
      <c r="AC21" s="34"/>
      <c r="AD21" s="34"/>
      <c r="AE21" s="34"/>
      <c r="AF21" s="34"/>
      <c r="AG21" s="34"/>
    </row>
    <row r="22" spans="1:33" ht="21" customHeight="1">
      <c r="A22" s="264">
        <v>2005</v>
      </c>
      <c r="B22" s="140">
        <v>678.9</v>
      </c>
      <c r="C22" s="266">
        <v>9.98</v>
      </c>
      <c r="D22" s="139">
        <v>577.9</v>
      </c>
      <c r="E22" s="267">
        <v>9.4</v>
      </c>
      <c r="F22" s="139">
        <v>353.1</v>
      </c>
      <c r="G22" s="265">
        <v>5.96</v>
      </c>
      <c r="H22" s="143">
        <v>114.881326</v>
      </c>
      <c r="I22" s="269">
        <v>0.4417</v>
      </c>
      <c r="J22" s="107" t="s">
        <v>185</v>
      </c>
      <c r="K22" s="272" t="s">
        <v>185</v>
      </c>
      <c r="L22" s="11">
        <v>2156.8268700000003</v>
      </c>
      <c r="M22" s="270">
        <v>2272.1498960000004</v>
      </c>
      <c r="N22" s="43">
        <v>2044.9032429999997</v>
      </c>
      <c r="O22" s="271">
        <v>1777.4626859999996</v>
      </c>
      <c r="P22" s="45">
        <v>2004.7093389999998</v>
      </c>
      <c r="R22" s="34"/>
      <c r="S22" s="34"/>
      <c r="T22" s="34"/>
      <c r="U22" s="34"/>
      <c r="V22" s="34"/>
      <c r="W22" s="34"/>
      <c r="X22" s="34"/>
      <c r="Y22" s="34"/>
      <c r="Z22" s="34"/>
      <c r="AA22" s="34"/>
      <c r="AB22" s="34"/>
      <c r="AC22" s="34"/>
      <c r="AD22" s="34"/>
      <c r="AE22" s="34"/>
      <c r="AF22" s="34"/>
      <c r="AG22" s="34"/>
    </row>
    <row r="23" spans="1:33" ht="21" customHeight="1">
      <c r="A23" s="264">
        <v>2006</v>
      </c>
      <c r="B23" s="140">
        <v>700.7</v>
      </c>
      <c r="C23" s="266">
        <v>9.98</v>
      </c>
      <c r="D23" s="139">
        <v>609.4</v>
      </c>
      <c r="E23" s="267">
        <v>9.4</v>
      </c>
      <c r="F23" s="139">
        <v>367.3</v>
      </c>
      <c r="G23" s="265">
        <v>5.67</v>
      </c>
      <c r="H23" s="143">
        <v>76.64209999999999</v>
      </c>
      <c r="I23" s="269">
        <v>0.4079</v>
      </c>
      <c r="J23" s="107" t="s">
        <v>185</v>
      </c>
      <c r="K23" s="272" t="s">
        <v>185</v>
      </c>
      <c r="L23" s="11">
        <v>2273.1763690000002</v>
      </c>
      <c r="M23" s="270">
        <v>2350.2263690000004</v>
      </c>
      <c r="N23" s="43">
        <v>2121.876369</v>
      </c>
      <c r="O23" s="271">
        <v>1879.8001769999998</v>
      </c>
      <c r="P23" s="45">
        <v>2108.150177</v>
      </c>
      <c r="R23" s="34"/>
      <c r="S23" s="34"/>
      <c r="T23" s="34"/>
      <c r="U23" s="34"/>
      <c r="V23" s="34"/>
      <c r="W23" s="34"/>
      <c r="X23" s="34"/>
      <c r="Y23" s="34"/>
      <c r="Z23" s="34"/>
      <c r="AA23" s="34"/>
      <c r="AB23" s="34"/>
      <c r="AC23" s="34"/>
      <c r="AD23" s="34"/>
      <c r="AE23" s="34"/>
      <c r="AF23" s="34"/>
      <c r="AG23" s="34"/>
    </row>
    <row r="24" spans="1:33" ht="21" customHeight="1">
      <c r="A24" s="264">
        <v>2007</v>
      </c>
      <c r="B24" s="140">
        <v>743.3</v>
      </c>
      <c r="C24" s="266">
        <v>9.98</v>
      </c>
      <c r="D24" s="139">
        <v>660.3</v>
      </c>
      <c r="E24" s="267">
        <v>9</v>
      </c>
      <c r="F24" s="139">
        <v>367.6</v>
      </c>
      <c r="G24" s="265">
        <v>5.9</v>
      </c>
      <c r="H24" s="143">
        <v>83.858482</v>
      </c>
      <c r="I24" s="269">
        <v>0.39857</v>
      </c>
      <c r="J24" s="107" t="s">
        <v>185</v>
      </c>
      <c r="K24" s="272" t="s">
        <v>185</v>
      </c>
      <c r="L24" s="11">
        <v>2380.392515</v>
      </c>
      <c r="M24" s="270">
        <v>2464.649567</v>
      </c>
      <c r="N24" s="43">
        <v>2229.7895670000003</v>
      </c>
      <c r="O24" s="271">
        <v>1975.284002126</v>
      </c>
      <c r="P24" s="45">
        <v>2210.144002126</v>
      </c>
      <c r="R24" s="34"/>
      <c r="S24" s="34"/>
      <c r="T24" s="34"/>
      <c r="U24" s="34"/>
      <c r="V24" s="34"/>
      <c r="W24" s="34"/>
      <c r="X24" s="34"/>
      <c r="Y24" s="34"/>
      <c r="Z24" s="34"/>
      <c r="AA24" s="34"/>
      <c r="AB24" s="34"/>
      <c r="AC24" s="34"/>
      <c r="AD24" s="34"/>
      <c r="AE24" s="34"/>
      <c r="AF24" s="34"/>
      <c r="AG24" s="34"/>
    </row>
    <row r="25" spans="1:33" ht="21" customHeight="1">
      <c r="A25" s="264">
        <v>2008</v>
      </c>
      <c r="B25" s="140">
        <v>715.5</v>
      </c>
      <c r="C25" s="266">
        <v>9.98</v>
      </c>
      <c r="D25" s="139">
        <v>617.7</v>
      </c>
      <c r="E25" s="267">
        <v>9</v>
      </c>
      <c r="F25" s="139">
        <v>378.1</v>
      </c>
      <c r="G25" s="265">
        <v>5.97</v>
      </c>
      <c r="H25" s="143">
        <v>108.03488499999999</v>
      </c>
      <c r="I25" s="269">
        <v>0.3677</v>
      </c>
      <c r="J25" s="107" t="s">
        <v>185</v>
      </c>
      <c r="K25" s="272" t="s">
        <v>185</v>
      </c>
      <c r="L25" s="11">
        <v>2448.838003</v>
      </c>
      <c r="M25" s="270">
        <v>2557.2405879999997</v>
      </c>
      <c r="N25" s="43">
        <v>2307.240588</v>
      </c>
      <c r="O25" s="271">
        <v>2053.660785176692</v>
      </c>
      <c r="P25" s="45">
        <v>2303.660785176692</v>
      </c>
      <c r="R25" s="34"/>
      <c r="S25" s="34"/>
      <c r="T25" s="34"/>
      <c r="U25" s="34"/>
      <c r="V25" s="34"/>
      <c r="W25" s="34"/>
      <c r="X25" s="34"/>
      <c r="Y25" s="34"/>
      <c r="Z25" s="34"/>
      <c r="AA25" s="34"/>
      <c r="AB25" s="34"/>
      <c r="AC25" s="34"/>
      <c r="AD25" s="34"/>
      <c r="AE25" s="34"/>
      <c r="AF25" s="34"/>
      <c r="AG25" s="34"/>
    </row>
    <row r="26" spans="1:33" ht="21" customHeight="1">
      <c r="A26" s="264">
        <v>2009</v>
      </c>
      <c r="B26" s="140">
        <v>729.04</v>
      </c>
      <c r="C26" s="266">
        <v>10.530000000000001</v>
      </c>
      <c r="D26" s="139">
        <v>647.3000000000001</v>
      </c>
      <c r="E26" s="267">
        <v>9.58</v>
      </c>
      <c r="F26" s="139">
        <v>388.6</v>
      </c>
      <c r="G26" s="265">
        <v>5.56</v>
      </c>
      <c r="H26" s="143">
        <v>122.41049</v>
      </c>
      <c r="I26" s="269">
        <v>1.50078</v>
      </c>
      <c r="J26" s="107" t="s">
        <v>185</v>
      </c>
      <c r="K26" s="272" t="s">
        <v>185</v>
      </c>
      <c r="L26" s="11">
        <v>2453.5254069999996</v>
      </c>
      <c r="M26" s="270">
        <v>2577.4366769999997</v>
      </c>
      <c r="N26" s="43">
        <v>2305.7766769999994</v>
      </c>
      <c r="O26" s="271">
        <v>2069.2339009999996</v>
      </c>
      <c r="P26" s="45">
        <v>2340.8939009999995</v>
      </c>
      <c r="Q26" s="167"/>
      <c r="R26" s="34"/>
      <c r="S26" s="34"/>
      <c r="T26" s="34"/>
      <c r="U26" s="34"/>
      <c r="V26" s="34"/>
      <c r="W26" s="34"/>
      <c r="X26" s="34"/>
      <c r="Y26" s="34"/>
      <c r="Z26" s="34"/>
      <c r="AA26" s="34"/>
      <c r="AB26" s="34"/>
      <c r="AC26" s="34"/>
      <c r="AD26" s="34"/>
      <c r="AE26" s="34"/>
      <c r="AF26" s="34"/>
      <c r="AG26" s="34"/>
    </row>
    <row r="27" spans="1:33" ht="21" customHeight="1">
      <c r="A27" s="264">
        <v>2010</v>
      </c>
      <c r="B27" s="140">
        <v>729.1</v>
      </c>
      <c r="C27" s="266">
        <v>13.6715</v>
      </c>
      <c r="D27" s="139">
        <v>655.2</v>
      </c>
      <c r="E27" s="267">
        <v>12.7715</v>
      </c>
      <c r="F27" s="139">
        <v>404.1</v>
      </c>
      <c r="G27" s="265">
        <v>6.1</v>
      </c>
      <c r="H27" s="143">
        <v>100.72934000000001</v>
      </c>
      <c r="I27" s="269">
        <v>2.510583</v>
      </c>
      <c r="J27" s="107" t="s">
        <v>185</v>
      </c>
      <c r="K27" s="272" t="s">
        <v>185</v>
      </c>
      <c r="L27" s="11">
        <v>2585.467686</v>
      </c>
      <c r="M27" s="270">
        <v>2688.707609</v>
      </c>
      <c r="N27" s="43">
        <v>2408.1376090000003</v>
      </c>
      <c r="O27" s="271">
        <v>2173.906594</v>
      </c>
      <c r="P27" s="45">
        <v>2454.476594</v>
      </c>
      <c r="Q27" s="167"/>
      <c r="R27" s="34"/>
      <c r="S27" s="34"/>
      <c r="T27" s="34"/>
      <c r="U27" s="34"/>
      <c r="V27" s="34"/>
      <c r="W27" s="34"/>
      <c r="X27" s="34"/>
      <c r="Y27" s="34"/>
      <c r="Z27" s="34"/>
      <c r="AA27" s="34"/>
      <c r="AB27" s="34"/>
      <c r="AC27" s="34"/>
      <c r="AD27" s="34"/>
      <c r="AE27" s="34"/>
      <c r="AF27" s="34"/>
      <c r="AG27" s="34"/>
    </row>
    <row r="28" spans="1:33" ht="21" customHeight="1">
      <c r="A28" s="264">
        <v>2011</v>
      </c>
      <c r="B28" s="140">
        <v>726.3900000000001</v>
      </c>
      <c r="C28" s="266">
        <v>11.08</v>
      </c>
      <c r="D28" s="139">
        <v>659.1500000000001</v>
      </c>
      <c r="E28" s="267">
        <v>10.129999999999999</v>
      </c>
      <c r="F28" s="139">
        <v>412.5</v>
      </c>
      <c r="G28" s="265">
        <v>6.39</v>
      </c>
      <c r="H28" s="143">
        <v>56.484045</v>
      </c>
      <c r="I28" s="269">
        <v>2.82519</v>
      </c>
      <c r="J28" s="107" t="s">
        <v>185</v>
      </c>
      <c r="K28" s="273">
        <v>3.141086</v>
      </c>
      <c r="L28" s="11">
        <v>2676.1413330000005</v>
      </c>
      <c r="M28" s="270">
        <v>2738.5916540000003</v>
      </c>
      <c r="N28" s="43">
        <v>2466.291654</v>
      </c>
      <c r="O28" s="271">
        <v>2228.2348560000005</v>
      </c>
      <c r="P28" s="45">
        <v>2500.5348560000007</v>
      </c>
      <c r="Q28" s="167"/>
      <c r="R28" s="34"/>
      <c r="S28" s="34"/>
      <c r="T28" s="34"/>
      <c r="U28" s="34"/>
      <c r="V28" s="34"/>
      <c r="W28" s="34"/>
      <c r="X28" s="34"/>
      <c r="Y28" s="34"/>
      <c r="Z28" s="34"/>
      <c r="AA28" s="34"/>
      <c r="AB28" s="34"/>
      <c r="AC28" s="34"/>
      <c r="AD28" s="34"/>
      <c r="AE28" s="34"/>
      <c r="AF28" s="34"/>
      <c r="AG28" s="34"/>
    </row>
    <row r="29" spans="1:33" ht="21" customHeight="1">
      <c r="A29" s="264">
        <v>2012</v>
      </c>
      <c r="B29" s="140">
        <v>767.6164200000001</v>
      </c>
      <c r="C29" s="266">
        <v>13.68</v>
      </c>
      <c r="D29" s="139">
        <v>682.62642</v>
      </c>
      <c r="E29" s="267">
        <v>12.93</v>
      </c>
      <c r="F29" s="139">
        <v>430.1</v>
      </c>
      <c r="G29" s="265">
        <v>6.552</v>
      </c>
      <c r="H29" s="143">
        <v>74.072968</v>
      </c>
      <c r="I29" s="269">
        <v>3.5678829999999997</v>
      </c>
      <c r="J29" s="44">
        <v>0.901454</v>
      </c>
      <c r="K29" s="273">
        <v>17.795811</v>
      </c>
      <c r="L29" s="11">
        <v>2700.8008330000002</v>
      </c>
      <c r="M29" s="270">
        <v>2797.138949</v>
      </c>
      <c r="N29" s="43">
        <v>2529.09653364</v>
      </c>
      <c r="O29" s="271">
        <v>2294.364934</v>
      </c>
      <c r="P29" s="551">
        <v>2662.4</v>
      </c>
      <c r="Q29" s="167"/>
      <c r="R29" s="34"/>
      <c r="S29" s="34"/>
      <c r="T29" s="34"/>
      <c r="U29" s="34"/>
      <c r="V29" s="34"/>
      <c r="W29" s="34"/>
      <c r="X29" s="34"/>
      <c r="Y29" s="34"/>
      <c r="Z29" s="34"/>
      <c r="AA29" s="34"/>
      <c r="AB29" s="34"/>
      <c r="AC29" s="34"/>
      <c r="AD29" s="34"/>
      <c r="AE29" s="34"/>
      <c r="AF29" s="34"/>
      <c r="AG29" s="34"/>
    </row>
    <row r="30" spans="1:33" ht="21" customHeight="1">
      <c r="A30" s="264">
        <v>2013</v>
      </c>
      <c r="B30" s="140">
        <v>764.643</v>
      </c>
      <c r="C30" s="266">
        <v>13.637</v>
      </c>
      <c r="D30" s="139">
        <v>687.303</v>
      </c>
      <c r="E30" s="267">
        <v>12.737</v>
      </c>
      <c r="F30" s="139">
        <v>441.13</v>
      </c>
      <c r="G30" s="265">
        <v>6.85</v>
      </c>
      <c r="H30" s="143">
        <v>94.83579599999999</v>
      </c>
      <c r="I30" s="269">
        <v>3.610210233592881</v>
      </c>
      <c r="J30" s="44">
        <v>2.7114430528777946</v>
      </c>
      <c r="K30" s="273">
        <v>20.014197</v>
      </c>
      <c r="L30" s="11">
        <v>2764.119279</v>
      </c>
      <c r="M30" s="270">
        <v>2885.2909252864706</v>
      </c>
      <c r="N30" s="43">
        <v>2611.120069733858</v>
      </c>
      <c r="O30" s="271">
        <v>2384.139366</v>
      </c>
      <c r="P30" s="45">
        <v>2658.2957084779937</v>
      </c>
      <c r="Q30" s="167"/>
      <c r="R30" s="34"/>
      <c r="S30" s="34"/>
      <c r="T30" s="34"/>
      <c r="U30" s="34"/>
      <c r="V30" s="34"/>
      <c r="W30" s="34"/>
      <c r="X30" s="34"/>
      <c r="Y30" s="34"/>
      <c r="Z30" s="34"/>
      <c r="AA30" s="34"/>
      <c r="AB30" s="34"/>
      <c r="AC30" s="34"/>
      <c r="AD30" s="34"/>
      <c r="AE30" s="34"/>
      <c r="AF30" s="34"/>
      <c r="AG30" s="34"/>
    </row>
    <row r="31" spans="1:33" ht="21" customHeight="1">
      <c r="A31" s="264">
        <v>2014</v>
      </c>
      <c r="B31" s="140">
        <v>768.46109</v>
      </c>
      <c r="C31" s="266">
        <v>13.6715</v>
      </c>
      <c r="D31" s="510">
        <v>697.02109</v>
      </c>
      <c r="E31" s="267">
        <v>12.7715</v>
      </c>
      <c r="F31" s="139">
        <v>446.2</v>
      </c>
      <c r="G31" s="265">
        <v>7.204</v>
      </c>
      <c r="H31" s="143">
        <v>90.839302</v>
      </c>
      <c r="I31" s="269">
        <v>3.1742950000000003</v>
      </c>
      <c r="J31" s="44">
        <v>24.620094720999997</v>
      </c>
      <c r="K31" s="273">
        <v>21.326725</v>
      </c>
      <c r="L31" s="11">
        <v>2796.976373</v>
      </c>
      <c r="M31" s="270">
        <v>2936.936789721</v>
      </c>
      <c r="N31" s="43">
        <v>2679.1473220000003</v>
      </c>
      <c r="O31" s="271">
        <v>2452.196138</v>
      </c>
      <c r="P31" s="479">
        <v>2709.8984067209994</v>
      </c>
      <c r="Q31" s="167"/>
      <c r="R31" s="34"/>
      <c r="S31" s="34"/>
      <c r="T31" s="34"/>
      <c r="U31" s="34"/>
      <c r="V31" s="34"/>
      <c r="W31" s="34"/>
      <c r="X31" s="34"/>
      <c r="Y31" s="34"/>
      <c r="Z31" s="34"/>
      <c r="AA31" s="34"/>
      <c r="AB31" s="34"/>
      <c r="AC31" s="34"/>
      <c r="AD31" s="34"/>
      <c r="AE31" s="34"/>
      <c r="AF31" s="34"/>
      <c r="AG31" s="34"/>
    </row>
    <row r="32" spans="1:33" ht="21" customHeight="1">
      <c r="A32" s="264">
        <v>2015</v>
      </c>
      <c r="B32" s="505">
        <v>779.00283</v>
      </c>
      <c r="C32" s="266">
        <v>13.847</v>
      </c>
      <c r="D32" s="506">
        <v>701.3128300000001</v>
      </c>
      <c r="E32" s="267">
        <v>13.046999999999999</v>
      </c>
      <c r="F32" s="506">
        <v>459.9</v>
      </c>
      <c r="G32" s="265">
        <v>7.2</v>
      </c>
      <c r="H32" s="11">
        <v>121.88387200000003</v>
      </c>
      <c r="I32" s="269">
        <v>2.68615</v>
      </c>
      <c r="J32" s="11">
        <v>25.870642999999998</v>
      </c>
      <c r="K32" s="273">
        <v>20.358331</v>
      </c>
      <c r="L32" s="11">
        <v>2824.7833794000003</v>
      </c>
      <c r="M32" s="270">
        <v>2995.5823754000003</v>
      </c>
      <c r="N32" s="11">
        <v>2729.819274</v>
      </c>
      <c r="O32" s="507">
        <v>2505.432488</v>
      </c>
      <c r="P32" s="508">
        <v>2771.071309073862</v>
      </c>
      <c r="Q32" s="167"/>
      <c r="R32" s="34"/>
      <c r="S32" s="34"/>
      <c r="T32" s="34"/>
      <c r="U32" s="34"/>
      <c r="V32" s="34"/>
      <c r="W32" s="34"/>
      <c r="X32" s="34"/>
      <c r="Y32" s="34"/>
      <c r="Z32" s="34"/>
      <c r="AA32" s="34"/>
      <c r="AB32" s="34"/>
      <c r="AC32" s="34"/>
      <c r="AD32" s="34"/>
      <c r="AE32" s="34"/>
      <c r="AF32" s="34"/>
      <c r="AG32" s="34"/>
    </row>
    <row r="33" spans="1:33" ht="21" customHeight="1" thickBot="1">
      <c r="A33" s="509">
        <v>2016</v>
      </c>
      <c r="B33" s="562">
        <v>796.9</v>
      </c>
      <c r="C33" s="511">
        <v>13.9</v>
      </c>
      <c r="D33" s="552">
        <v>718.6</v>
      </c>
      <c r="E33" s="511">
        <v>12.9</v>
      </c>
      <c r="F33" s="514">
        <v>467.9</v>
      </c>
      <c r="G33" s="512">
        <v>7.6</v>
      </c>
      <c r="H33" s="515">
        <v>99.5</v>
      </c>
      <c r="I33" s="545">
        <v>17.95</v>
      </c>
      <c r="J33" s="513">
        <v>30.3</v>
      </c>
      <c r="K33" s="274">
        <v>18.7</v>
      </c>
      <c r="L33" s="546">
        <v>2875.74</v>
      </c>
      <c r="M33" s="549">
        <v>3042.19</v>
      </c>
      <c r="N33" s="547">
        <v>2778.26</v>
      </c>
      <c r="O33" s="550">
        <v>2558.65</v>
      </c>
      <c r="P33" s="548">
        <v>2825.6</v>
      </c>
      <c r="Q33" s="167"/>
      <c r="R33" s="34"/>
      <c r="S33" s="34"/>
      <c r="T33" s="34"/>
      <c r="U33" s="34"/>
      <c r="V33" s="34"/>
      <c r="W33" s="34"/>
      <c r="X33" s="34"/>
      <c r="Y33" s="34"/>
      <c r="Z33" s="34"/>
      <c r="AA33" s="34"/>
      <c r="AB33" s="34"/>
      <c r="AC33" s="34"/>
      <c r="AD33" s="34"/>
      <c r="AE33" s="34"/>
      <c r="AF33" s="34"/>
      <c r="AG33" s="34"/>
    </row>
    <row r="34" spans="1:33" s="90" customFormat="1" ht="18">
      <c r="A34" s="258" t="s">
        <v>167</v>
      </c>
      <c r="R34" s="259"/>
      <c r="S34" s="259"/>
      <c r="T34" s="259"/>
      <c r="U34" s="259"/>
      <c r="V34" s="259"/>
      <c r="W34" s="259"/>
      <c r="X34" s="259"/>
      <c r="Y34" s="259"/>
      <c r="Z34" s="259"/>
      <c r="AA34" s="259"/>
      <c r="AB34" s="259"/>
      <c r="AC34" s="259"/>
      <c r="AD34" s="259"/>
      <c r="AE34" s="259"/>
      <c r="AF34" s="259"/>
      <c r="AG34" s="259"/>
    </row>
    <row r="35" spans="1:33" s="54" customFormat="1" ht="15">
      <c r="A35" s="108" t="s">
        <v>184</v>
      </c>
      <c r="R35" s="106"/>
      <c r="S35" s="106"/>
      <c r="T35" s="106"/>
      <c r="U35" s="106"/>
      <c r="V35" s="106"/>
      <c r="W35" s="106"/>
      <c r="X35" s="106"/>
      <c r="Y35" s="106"/>
      <c r="Z35" s="106"/>
      <c r="AA35" s="106"/>
      <c r="AB35" s="106"/>
      <c r="AC35" s="106"/>
      <c r="AD35" s="106"/>
      <c r="AE35" s="106"/>
      <c r="AF35" s="106"/>
      <c r="AG35" s="106"/>
    </row>
    <row r="36" spans="1:33" s="54" customFormat="1" ht="15">
      <c r="A36" s="445" t="s">
        <v>219</v>
      </c>
      <c r="R36" s="106"/>
      <c r="S36" s="106"/>
      <c r="T36" s="106"/>
      <c r="U36" s="106"/>
      <c r="V36" s="106"/>
      <c r="W36" s="106"/>
      <c r="X36" s="106"/>
      <c r="Y36" s="106"/>
      <c r="Z36" s="106"/>
      <c r="AA36" s="106"/>
      <c r="AB36" s="106"/>
      <c r="AC36" s="106"/>
      <c r="AD36" s="106"/>
      <c r="AE36" s="106"/>
      <c r="AF36" s="106"/>
      <c r="AG36" s="106"/>
    </row>
    <row r="37" spans="1:14" ht="15">
      <c r="A37" s="603" t="s">
        <v>188</v>
      </c>
      <c r="B37" s="603"/>
      <c r="C37" s="603"/>
      <c r="D37" s="603"/>
      <c r="E37" s="603"/>
      <c r="F37" s="603"/>
      <c r="G37" s="603"/>
      <c r="H37" s="603"/>
      <c r="I37" s="603"/>
      <c r="J37" s="603"/>
      <c r="K37" s="603"/>
      <c r="L37" s="603"/>
      <c r="M37" s="603"/>
      <c r="N37" s="603"/>
    </row>
    <row r="38" ht="24.75" customHeight="1"/>
  </sheetData>
  <sheetProtection/>
  <mergeCells count="14">
    <mergeCell ref="O4:O6"/>
    <mergeCell ref="P4:P6"/>
    <mergeCell ref="B5:C5"/>
    <mergeCell ref="D5:E5"/>
    <mergeCell ref="H5:H6"/>
    <mergeCell ref="I5:I6"/>
    <mergeCell ref="J5:J6"/>
    <mergeCell ref="K5:L5"/>
    <mergeCell ref="M5:M6"/>
    <mergeCell ref="N5:N6"/>
    <mergeCell ref="A37:N37"/>
    <mergeCell ref="B4:E4"/>
    <mergeCell ref="F4:G5"/>
    <mergeCell ref="H4:N4"/>
  </mergeCells>
  <hyperlinks>
    <hyperlink ref="A1" location="content!A1" display="Content"/>
  </hyperlinks>
  <printOptions/>
  <pageMargins left="0.7086614173228347" right="0.5118110236220472" top="0.7874015748031497" bottom="0.5905511811023623" header="0.4330708661417323" footer="0.5118110236220472"/>
  <pageSetup fitToHeight="1" fitToWidth="1" orientation="portrait" paperSize="9" scale="5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91"/>
  <sheetViews>
    <sheetView zoomScalePageLayoutView="0" workbookViewId="0" topLeftCell="A1">
      <pane xSplit="1" ySplit="4" topLeftCell="Q5"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5.75"/>
  <cols>
    <col min="1" max="1" width="35.875" style="92" customWidth="1"/>
    <col min="2" max="26" width="10.625" style="92" customWidth="1"/>
    <col min="27" max="28" width="9.625" style="92" bestFit="1" customWidth="1"/>
    <col min="29" max="16384" width="9.00390625" style="92" customWidth="1"/>
  </cols>
  <sheetData>
    <row r="1" s="90" customFormat="1" ht="15.75">
      <c r="A1" s="89" t="s">
        <v>223</v>
      </c>
    </row>
    <row r="2" spans="1:28" ht="24" customHeight="1">
      <c r="A2" s="204" t="s">
        <v>232</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row>
    <row r="3" ht="18.75" customHeight="1" thickBot="1">
      <c r="A3" s="91"/>
    </row>
    <row r="4" spans="1:28" s="90" customFormat="1" ht="21" customHeight="1" thickBot="1">
      <c r="A4" s="376" t="s">
        <v>47</v>
      </c>
      <c r="B4" s="377">
        <v>1990</v>
      </c>
      <c r="C4" s="378">
        <v>1991</v>
      </c>
      <c r="D4" s="377">
        <v>1992</v>
      </c>
      <c r="E4" s="378">
        <v>1993</v>
      </c>
      <c r="F4" s="377">
        <v>1994</v>
      </c>
      <c r="G4" s="378">
        <v>1995</v>
      </c>
      <c r="H4" s="377">
        <v>1996</v>
      </c>
      <c r="I4" s="378">
        <v>1997</v>
      </c>
      <c r="J4" s="377">
        <v>1998</v>
      </c>
      <c r="K4" s="378">
        <v>1999</v>
      </c>
      <c r="L4" s="377">
        <v>2000</v>
      </c>
      <c r="M4" s="378">
        <v>2001</v>
      </c>
      <c r="N4" s="377">
        <v>2002</v>
      </c>
      <c r="O4" s="378">
        <v>2003</v>
      </c>
      <c r="P4" s="377">
        <v>2004</v>
      </c>
      <c r="Q4" s="378">
        <v>2005</v>
      </c>
      <c r="R4" s="377">
        <v>2006</v>
      </c>
      <c r="S4" s="378">
        <v>2007</v>
      </c>
      <c r="T4" s="377">
        <v>2008</v>
      </c>
      <c r="U4" s="378">
        <v>2009</v>
      </c>
      <c r="V4" s="377">
        <v>2010</v>
      </c>
      <c r="W4" s="378">
        <v>2011</v>
      </c>
      <c r="X4" s="377">
        <v>2012</v>
      </c>
      <c r="Y4" s="378">
        <v>2013</v>
      </c>
      <c r="Z4" s="467">
        <v>2014</v>
      </c>
      <c r="AA4" s="480">
        <v>2015</v>
      </c>
      <c r="AB4" s="563">
        <v>2016</v>
      </c>
    </row>
    <row r="5" spans="1:28" s="90" customFormat="1" ht="22.5" customHeight="1">
      <c r="A5" s="276"/>
      <c r="B5" s="144"/>
      <c r="C5" s="280"/>
      <c r="D5" s="144"/>
      <c r="E5" s="280"/>
      <c r="F5" s="144"/>
      <c r="G5" s="280"/>
      <c r="H5" s="144"/>
      <c r="I5" s="280"/>
      <c r="J5" s="144"/>
      <c r="K5" s="280"/>
      <c r="L5" s="144"/>
      <c r="M5" s="280"/>
      <c r="N5" s="144"/>
      <c r="O5" s="280"/>
      <c r="P5" s="144"/>
      <c r="Q5" s="280"/>
      <c r="R5" s="144"/>
      <c r="S5" s="280"/>
      <c r="T5" s="144"/>
      <c r="U5" s="280"/>
      <c r="V5" s="144"/>
      <c r="W5" s="280"/>
      <c r="X5" s="144"/>
      <c r="Y5" s="280"/>
      <c r="Z5" s="468"/>
      <c r="AA5" s="485" t="s">
        <v>12</v>
      </c>
      <c r="AB5" s="564"/>
    </row>
    <row r="6" spans="1:28" s="90" customFormat="1" ht="22.5" customHeight="1">
      <c r="A6" s="277" t="s">
        <v>48</v>
      </c>
      <c r="B6" s="145">
        <v>85.421255</v>
      </c>
      <c r="C6" s="281">
        <v>75.519798</v>
      </c>
      <c r="D6" s="145">
        <v>113.340618</v>
      </c>
      <c r="E6" s="281">
        <v>104.246062</v>
      </c>
      <c r="F6" s="145">
        <v>75.960414</v>
      </c>
      <c r="G6" s="281">
        <v>135.067805</v>
      </c>
      <c r="H6" s="145">
        <v>104.601507</v>
      </c>
      <c r="I6" s="281">
        <v>93.20116</v>
      </c>
      <c r="J6" s="145">
        <v>104.71</v>
      </c>
      <c r="K6" s="281">
        <v>30.00636</v>
      </c>
      <c r="L6" s="145">
        <v>95.65285999999999</v>
      </c>
      <c r="M6" s="281">
        <v>70.819983</v>
      </c>
      <c r="N6" s="145">
        <v>85.86215200000001</v>
      </c>
      <c r="O6" s="281">
        <v>117.77066599999999</v>
      </c>
      <c r="P6" s="145">
        <v>122.706996</v>
      </c>
      <c r="Q6" s="281">
        <v>115.323026</v>
      </c>
      <c r="R6" s="145">
        <v>77.05</v>
      </c>
      <c r="S6" s="281">
        <v>84.257052</v>
      </c>
      <c r="T6" s="145">
        <v>108.402585</v>
      </c>
      <c r="U6" s="287">
        <v>123.91127</v>
      </c>
      <c r="V6" s="146">
        <v>103.23992299999999</v>
      </c>
      <c r="W6" s="289">
        <v>62.450321</v>
      </c>
      <c r="X6" s="147">
        <v>96.338116</v>
      </c>
      <c r="Y6" s="289">
        <v>121.17164628647089</v>
      </c>
      <c r="Z6" s="469">
        <v>139.960416721</v>
      </c>
      <c r="AA6" s="289">
        <v>170.79899600000002</v>
      </c>
      <c r="AB6" s="565">
        <v>166.5</v>
      </c>
    </row>
    <row r="7" spans="1:28" s="90" customFormat="1" ht="22.5" customHeight="1">
      <c r="A7" s="190" t="s">
        <v>77</v>
      </c>
      <c r="B7" s="148">
        <v>84.924376</v>
      </c>
      <c r="C7" s="282">
        <v>75.5</v>
      </c>
      <c r="D7" s="148">
        <v>113.16576</v>
      </c>
      <c r="E7" s="282">
        <v>104.047479</v>
      </c>
      <c r="F7" s="148">
        <v>75.752</v>
      </c>
      <c r="G7" s="282">
        <v>135.02282000000002</v>
      </c>
      <c r="H7" s="148">
        <v>104.50479399999998</v>
      </c>
      <c r="I7" s="282">
        <v>93.15185000000001</v>
      </c>
      <c r="J7" s="148">
        <v>104.71</v>
      </c>
      <c r="K7" s="282">
        <v>30.00636</v>
      </c>
      <c r="L7" s="148">
        <v>95.65285999999999</v>
      </c>
      <c r="M7" s="282">
        <v>70.819983</v>
      </c>
      <c r="N7" s="148">
        <v>85.86215200000001</v>
      </c>
      <c r="O7" s="282">
        <v>117.77066599999999</v>
      </c>
      <c r="P7" s="148">
        <v>122.27339599999999</v>
      </c>
      <c r="Q7" s="282">
        <v>114.881326</v>
      </c>
      <c r="R7" s="148">
        <v>76.64209999999999</v>
      </c>
      <c r="S7" s="282">
        <v>83.858482</v>
      </c>
      <c r="T7" s="148">
        <v>108.03488499999999</v>
      </c>
      <c r="U7" s="282">
        <v>122.41049</v>
      </c>
      <c r="V7" s="148">
        <v>100.72934000000001</v>
      </c>
      <c r="W7" s="282">
        <v>56.484045</v>
      </c>
      <c r="X7" s="148">
        <v>74.072968</v>
      </c>
      <c r="Y7" s="282">
        <v>94.83579599999999</v>
      </c>
      <c r="Z7" s="470">
        <v>90.839302</v>
      </c>
      <c r="AA7" s="282">
        <v>121.88387200000003</v>
      </c>
      <c r="AB7" s="566">
        <v>99.5</v>
      </c>
    </row>
    <row r="8" spans="1:28" s="90" customFormat="1" ht="22.5" customHeight="1">
      <c r="A8" s="190" t="s">
        <v>128</v>
      </c>
      <c r="B8" s="149" t="s">
        <v>185</v>
      </c>
      <c r="C8" s="283" t="s">
        <v>185</v>
      </c>
      <c r="D8" s="149" t="s">
        <v>185</v>
      </c>
      <c r="E8" s="283" t="s">
        <v>185</v>
      </c>
      <c r="F8" s="149" t="s">
        <v>185</v>
      </c>
      <c r="G8" s="283" t="s">
        <v>185</v>
      </c>
      <c r="H8" s="149" t="s">
        <v>185</v>
      </c>
      <c r="I8" s="283" t="s">
        <v>185</v>
      </c>
      <c r="J8" s="149" t="s">
        <v>185</v>
      </c>
      <c r="K8" s="283" t="s">
        <v>185</v>
      </c>
      <c r="L8" s="149" t="s">
        <v>185</v>
      </c>
      <c r="M8" s="283" t="s">
        <v>185</v>
      </c>
      <c r="N8" s="149" t="s">
        <v>185</v>
      </c>
      <c r="O8" s="283" t="s">
        <v>185</v>
      </c>
      <c r="P8" s="149" t="s">
        <v>185</v>
      </c>
      <c r="Q8" s="283" t="s">
        <v>185</v>
      </c>
      <c r="R8" s="149" t="s">
        <v>185</v>
      </c>
      <c r="S8" s="283" t="s">
        <v>185</v>
      </c>
      <c r="T8" s="149" t="s">
        <v>185</v>
      </c>
      <c r="U8" s="283" t="s">
        <v>185</v>
      </c>
      <c r="V8" s="149" t="s">
        <v>185</v>
      </c>
      <c r="W8" s="284">
        <v>3.141086</v>
      </c>
      <c r="X8" s="150">
        <v>17.795811</v>
      </c>
      <c r="Y8" s="284">
        <v>20.014197</v>
      </c>
      <c r="Z8" s="471">
        <v>21.326725</v>
      </c>
      <c r="AA8" s="284">
        <v>20.358331</v>
      </c>
      <c r="AB8" s="567">
        <v>18.7</v>
      </c>
    </row>
    <row r="9" spans="1:28" s="90" customFormat="1" ht="22.5" customHeight="1">
      <c r="A9" s="190" t="s">
        <v>129</v>
      </c>
      <c r="B9" s="149">
        <v>0.49687899999999996</v>
      </c>
      <c r="C9" s="283">
        <v>0.019798</v>
      </c>
      <c r="D9" s="149">
        <v>0.174858</v>
      </c>
      <c r="E9" s="283">
        <v>0.198583</v>
      </c>
      <c r="F9" s="149">
        <v>0.208414</v>
      </c>
      <c r="G9" s="283">
        <v>0.044985</v>
      </c>
      <c r="H9" s="149">
        <v>0.096713</v>
      </c>
      <c r="I9" s="283">
        <v>0.04931</v>
      </c>
      <c r="J9" s="149">
        <v>0</v>
      </c>
      <c r="K9" s="283">
        <v>0</v>
      </c>
      <c r="L9" s="149">
        <v>0</v>
      </c>
      <c r="M9" s="283">
        <v>0</v>
      </c>
      <c r="N9" s="149">
        <v>0</v>
      </c>
      <c r="O9" s="283">
        <v>0</v>
      </c>
      <c r="P9" s="149">
        <v>0.4336</v>
      </c>
      <c r="Q9" s="283">
        <v>0.4417</v>
      </c>
      <c r="R9" s="149">
        <v>0.4079</v>
      </c>
      <c r="S9" s="283">
        <v>0.39857</v>
      </c>
      <c r="T9" s="149">
        <v>0.3677</v>
      </c>
      <c r="U9" s="283">
        <v>1.50078</v>
      </c>
      <c r="V9" s="149">
        <v>2.510583</v>
      </c>
      <c r="W9" s="283">
        <v>2.82519</v>
      </c>
      <c r="X9" s="151">
        <v>4.4693369999999994</v>
      </c>
      <c r="Y9" s="291">
        <v>6.321653286470676</v>
      </c>
      <c r="Z9" s="472">
        <v>27.794389720999998</v>
      </c>
      <c r="AA9" s="291">
        <v>28.556793</v>
      </c>
      <c r="AB9" s="568">
        <v>33.8</v>
      </c>
    </row>
    <row r="10" spans="1:28" s="90" customFormat="1" ht="22.5" customHeight="1">
      <c r="A10" s="279" t="s">
        <v>126</v>
      </c>
      <c r="B10" s="149">
        <v>0.17</v>
      </c>
      <c r="C10" s="283" t="s">
        <v>185</v>
      </c>
      <c r="D10" s="149" t="s">
        <v>185</v>
      </c>
      <c r="E10" s="283" t="s">
        <v>185</v>
      </c>
      <c r="F10" s="149" t="s">
        <v>185</v>
      </c>
      <c r="G10" s="283" t="s">
        <v>185</v>
      </c>
      <c r="H10" s="149" t="s">
        <v>185</v>
      </c>
      <c r="I10" s="283" t="s">
        <v>185</v>
      </c>
      <c r="J10" s="149" t="s">
        <v>185</v>
      </c>
      <c r="K10" s="283" t="s">
        <v>185</v>
      </c>
      <c r="L10" s="149" t="s">
        <v>185</v>
      </c>
      <c r="M10" s="283" t="s">
        <v>185</v>
      </c>
      <c r="N10" s="149" t="s">
        <v>185</v>
      </c>
      <c r="O10" s="283" t="s">
        <v>185</v>
      </c>
      <c r="P10" s="149" t="s">
        <v>185</v>
      </c>
      <c r="Q10" s="283" t="s">
        <v>185</v>
      </c>
      <c r="R10" s="149" t="s">
        <v>185</v>
      </c>
      <c r="S10" s="283" t="s">
        <v>185</v>
      </c>
      <c r="T10" s="149" t="s">
        <v>185</v>
      </c>
      <c r="U10" s="283" t="s">
        <v>185</v>
      </c>
      <c r="V10" s="149" t="s">
        <v>185</v>
      </c>
      <c r="W10" s="283" t="s">
        <v>185</v>
      </c>
      <c r="X10" s="151">
        <v>0.9024409999999999</v>
      </c>
      <c r="Y10" s="291">
        <v>2.6960431752047906</v>
      </c>
      <c r="Z10" s="472">
        <v>24.476237220999998</v>
      </c>
      <c r="AA10" s="291">
        <v>25.709905</v>
      </c>
      <c r="AB10" s="151">
        <v>30</v>
      </c>
    </row>
    <row r="11" spans="1:28" s="90" customFormat="1" ht="22.5" customHeight="1">
      <c r="A11" s="279" t="s">
        <v>127</v>
      </c>
      <c r="B11" s="149">
        <v>0.326879</v>
      </c>
      <c r="C11" s="283">
        <v>0.019798</v>
      </c>
      <c r="D11" s="149">
        <v>0.174858</v>
      </c>
      <c r="E11" s="283">
        <v>0.198583</v>
      </c>
      <c r="F11" s="149">
        <v>0.208414</v>
      </c>
      <c r="G11" s="283">
        <v>0.044985</v>
      </c>
      <c r="H11" s="149">
        <v>0.096713</v>
      </c>
      <c r="I11" s="283">
        <v>0.04931</v>
      </c>
      <c r="J11" s="149">
        <v>0</v>
      </c>
      <c r="K11" s="283">
        <v>0</v>
      </c>
      <c r="L11" s="149">
        <v>0</v>
      </c>
      <c r="M11" s="283">
        <v>0</v>
      </c>
      <c r="N11" s="149">
        <v>0</v>
      </c>
      <c r="O11" s="283">
        <v>0</v>
      </c>
      <c r="P11" s="149">
        <v>0.4336</v>
      </c>
      <c r="Q11" s="283">
        <v>0.4417</v>
      </c>
      <c r="R11" s="149">
        <v>0.4079</v>
      </c>
      <c r="S11" s="283">
        <v>0.39857</v>
      </c>
      <c r="T11" s="149">
        <v>0.3677</v>
      </c>
      <c r="U11" s="283">
        <v>1.50078</v>
      </c>
      <c r="V11" s="149">
        <v>2.510583</v>
      </c>
      <c r="W11" s="283">
        <v>2.82519</v>
      </c>
      <c r="X11" s="151">
        <v>3.566896</v>
      </c>
      <c r="Y11" s="291">
        <v>3.625610111265885</v>
      </c>
      <c r="Z11" s="472">
        <v>3.3181525000000005</v>
      </c>
      <c r="AA11" s="291">
        <v>2.846888</v>
      </c>
      <c r="AB11" s="151">
        <v>3.8</v>
      </c>
    </row>
    <row r="12" spans="1:28" s="90" customFormat="1" ht="22.5" customHeight="1">
      <c r="A12" s="277" t="s">
        <v>49</v>
      </c>
      <c r="B12" s="145">
        <v>695.681419</v>
      </c>
      <c r="C12" s="281">
        <v>780.108716</v>
      </c>
      <c r="D12" s="145">
        <v>816.7648399999999</v>
      </c>
      <c r="E12" s="281">
        <v>884.333009</v>
      </c>
      <c r="F12" s="145">
        <v>971.818143</v>
      </c>
      <c r="G12" s="281">
        <v>1030.467024</v>
      </c>
      <c r="H12" s="145">
        <v>1167.588371</v>
      </c>
      <c r="I12" s="281">
        <v>1304.9676799999997</v>
      </c>
      <c r="J12" s="145">
        <v>1434.2024700000002</v>
      </c>
      <c r="K12" s="281">
        <v>1554.7926700000003</v>
      </c>
      <c r="L12" s="145">
        <v>1681.8555150000002</v>
      </c>
      <c r="M12" s="281">
        <v>1840.0018880000002</v>
      </c>
      <c r="N12" s="145">
        <v>1862.995756</v>
      </c>
      <c r="O12" s="281">
        <v>1963.748998</v>
      </c>
      <c r="P12" s="145">
        <v>2042.5131719999997</v>
      </c>
      <c r="Q12" s="281">
        <v>2156.8268700000003</v>
      </c>
      <c r="R12" s="145">
        <v>2273.176369</v>
      </c>
      <c r="S12" s="281">
        <v>2380.392515</v>
      </c>
      <c r="T12" s="145">
        <v>2448.838003</v>
      </c>
      <c r="U12" s="281">
        <v>2453.5254069999996</v>
      </c>
      <c r="V12" s="145">
        <v>2585.467686</v>
      </c>
      <c r="W12" s="281">
        <v>2676.141333</v>
      </c>
      <c r="X12" s="145">
        <v>2700.8008330000002</v>
      </c>
      <c r="Y12" s="281">
        <v>2764.119279</v>
      </c>
      <c r="Z12" s="473">
        <v>2796.9763729999995</v>
      </c>
      <c r="AA12" s="281">
        <v>2824.7833794000003</v>
      </c>
      <c r="AB12" s="569">
        <v>2875.7</v>
      </c>
    </row>
    <row r="13" spans="1:28" s="90" customFormat="1" ht="22.5" customHeight="1">
      <c r="A13" s="190" t="s">
        <v>79</v>
      </c>
      <c r="B13" s="148">
        <v>36.011</v>
      </c>
      <c r="C13" s="282">
        <v>43.79</v>
      </c>
      <c r="D13" s="148">
        <v>69.29</v>
      </c>
      <c r="E13" s="282">
        <v>39.6</v>
      </c>
      <c r="F13" s="148">
        <v>47.6</v>
      </c>
      <c r="G13" s="282">
        <v>105.84</v>
      </c>
      <c r="H13" s="148">
        <v>219.028</v>
      </c>
      <c r="I13" s="282">
        <v>154.2138</v>
      </c>
      <c r="J13" s="148">
        <v>161.932</v>
      </c>
      <c r="K13" s="282">
        <v>136.6422</v>
      </c>
      <c r="L13" s="148">
        <v>42.7726</v>
      </c>
      <c r="M13" s="282">
        <v>12.0517</v>
      </c>
      <c r="N13" s="148">
        <v>17.98555</v>
      </c>
      <c r="O13" s="282">
        <v>32.27453</v>
      </c>
      <c r="P13" s="148">
        <v>44.28656</v>
      </c>
      <c r="Q13" s="282">
        <v>56.2036</v>
      </c>
      <c r="R13" s="148">
        <v>5.7321</v>
      </c>
      <c r="S13" s="282">
        <v>3.1876</v>
      </c>
      <c r="T13" s="148">
        <v>6.5815</v>
      </c>
      <c r="U13" s="282">
        <v>15.277304</v>
      </c>
      <c r="V13" s="148">
        <v>18.948927</v>
      </c>
      <c r="W13" s="282">
        <v>11.58</v>
      </c>
      <c r="X13" s="148">
        <v>10.9838</v>
      </c>
      <c r="Y13" s="282">
        <v>1.6683</v>
      </c>
      <c r="Z13" s="470">
        <v>1.9911</v>
      </c>
      <c r="AA13" s="282">
        <v>2.0058</v>
      </c>
      <c r="AB13" s="566">
        <v>2.1</v>
      </c>
    </row>
    <row r="14" spans="1:28" s="90" customFormat="1" ht="22.5" customHeight="1">
      <c r="A14" s="190" t="s">
        <v>80</v>
      </c>
      <c r="B14" s="148">
        <v>453.882579</v>
      </c>
      <c r="C14" s="282">
        <v>500.75871600000005</v>
      </c>
      <c r="D14" s="148">
        <v>505.77484</v>
      </c>
      <c r="E14" s="282">
        <v>623.7230089999999</v>
      </c>
      <c r="F14" s="148">
        <v>709.928143</v>
      </c>
      <c r="G14" s="282">
        <v>694.027024</v>
      </c>
      <c r="H14" s="148">
        <v>712.5103710000001</v>
      </c>
      <c r="I14" s="282">
        <v>872.15388</v>
      </c>
      <c r="J14" s="148">
        <v>858.8804700000001</v>
      </c>
      <c r="K14" s="282">
        <v>930.77047</v>
      </c>
      <c r="L14" s="148">
        <v>845.3029150000001</v>
      </c>
      <c r="M14" s="282">
        <v>885.0401880000001</v>
      </c>
      <c r="N14" s="148">
        <v>887.407206</v>
      </c>
      <c r="O14" s="282">
        <v>984.974468</v>
      </c>
      <c r="P14" s="148">
        <v>1058.3066119999999</v>
      </c>
      <c r="Q14" s="282">
        <v>1038.01827</v>
      </c>
      <c r="R14" s="148">
        <v>1023.350864</v>
      </c>
      <c r="S14" s="282">
        <v>915.681775</v>
      </c>
      <c r="T14" s="148">
        <v>827.122519</v>
      </c>
      <c r="U14" s="282">
        <v>937.9614679999999</v>
      </c>
      <c r="V14" s="148">
        <v>976.589424</v>
      </c>
      <c r="W14" s="282">
        <v>1058.686282</v>
      </c>
      <c r="X14" s="148">
        <v>1057.0487660000001</v>
      </c>
      <c r="Y14" s="282">
        <v>1076.113102</v>
      </c>
      <c r="Z14" s="470">
        <v>1079.25884</v>
      </c>
      <c r="AA14" s="282">
        <v>1131.2438750000001</v>
      </c>
      <c r="AB14" s="566">
        <v>1109.8</v>
      </c>
    </row>
    <row r="15" spans="1:28" s="90" customFormat="1" ht="22.5" customHeight="1">
      <c r="A15" s="279" t="s">
        <v>126</v>
      </c>
      <c r="B15" s="149">
        <v>448.73576</v>
      </c>
      <c r="C15" s="283">
        <v>494.35</v>
      </c>
      <c r="D15" s="149">
        <v>497.89</v>
      </c>
      <c r="E15" s="283">
        <v>614.77</v>
      </c>
      <c r="F15" s="149">
        <v>699.34</v>
      </c>
      <c r="G15" s="283">
        <v>682.09</v>
      </c>
      <c r="H15" s="149">
        <v>699.2999810000001</v>
      </c>
      <c r="I15" s="283">
        <v>857.09844</v>
      </c>
      <c r="J15" s="149">
        <v>841.96</v>
      </c>
      <c r="K15" s="283">
        <v>912.658184</v>
      </c>
      <c r="L15" s="149">
        <v>825.6868880000001</v>
      </c>
      <c r="M15" s="283">
        <v>864.415148</v>
      </c>
      <c r="N15" s="149">
        <v>864.848406</v>
      </c>
      <c r="O15" s="283">
        <v>960.577348</v>
      </c>
      <c r="P15" s="149">
        <v>1031.539327</v>
      </c>
      <c r="Q15" s="283">
        <v>1008.43527</v>
      </c>
      <c r="R15" s="149">
        <v>993.006474</v>
      </c>
      <c r="S15" s="283">
        <v>885.2180040000001</v>
      </c>
      <c r="T15" s="149">
        <v>796.3551</v>
      </c>
      <c r="U15" s="283">
        <v>907.7712919999999</v>
      </c>
      <c r="V15" s="149">
        <v>947.020843</v>
      </c>
      <c r="W15" s="283">
        <v>1028.383566</v>
      </c>
      <c r="X15" s="149">
        <v>1027.003738</v>
      </c>
      <c r="Y15" s="283">
        <v>1044.136308</v>
      </c>
      <c r="Z15" s="474">
        <v>1045.172597</v>
      </c>
      <c r="AA15" s="283">
        <v>1094.470409</v>
      </c>
      <c r="AB15" s="570">
        <v>1072.9</v>
      </c>
    </row>
    <row r="16" spans="1:28" s="90" customFormat="1" ht="22.5" customHeight="1">
      <c r="A16" s="279" t="s">
        <v>127</v>
      </c>
      <c r="B16" s="149">
        <v>5.146819</v>
      </c>
      <c r="C16" s="283">
        <v>6.408716</v>
      </c>
      <c r="D16" s="149">
        <v>7.88484</v>
      </c>
      <c r="E16" s="283">
        <v>8.953009</v>
      </c>
      <c r="F16" s="149">
        <v>10.588143</v>
      </c>
      <c r="G16" s="283">
        <v>11.937024</v>
      </c>
      <c r="H16" s="149">
        <v>13.21039</v>
      </c>
      <c r="I16" s="283">
        <v>15.05544</v>
      </c>
      <c r="J16" s="149">
        <v>16.92047</v>
      </c>
      <c r="K16" s="283">
        <v>18.112286</v>
      </c>
      <c r="L16" s="149">
        <v>19.616027</v>
      </c>
      <c r="M16" s="283">
        <v>20.62504</v>
      </c>
      <c r="N16" s="149">
        <v>22.5588</v>
      </c>
      <c r="O16" s="283">
        <v>24.39712</v>
      </c>
      <c r="P16" s="149">
        <v>26.767285</v>
      </c>
      <c r="Q16" s="283">
        <v>29.583</v>
      </c>
      <c r="R16" s="149">
        <v>30.34439</v>
      </c>
      <c r="S16" s="283">
        <v>30.463771</v>
      </c>
      <c r="T16" s="149">
        <v>30.767419</v>
      </c>
      <c r="U16" s="283">
        <v>30.190176</v>
      </c>
      <c r="V16" s="149">
        <v>29.568581</v>
      </c>
      <c r="W16" s="283">
        <v>30.302716</v>
      </c>
      <c r="X16" s="149">
        <v>30.045028</v>
      </c>
      <c r="Y16" s="283">
        <v>31.976794</v>
      </c>
      <c r="Z16" s="474">
        <v>34.086243</v>
      </c>
      <c r="AA16" s="283">
        <v>36.773466</v>
      </c>
      <c r="AB16" s="570">
        <v>37</v>
      </c>
    </row>
    <row r="17" spans="1:28" s="90" customFormat="1" ht="22.5" customHeight="1">
      <c r="A17" s="190" t="s">
        <v>131</v>
      </c>
      <c r="B17" s="150">
        <v>48</v>
      </c>
      <c r="C17" s="284">
        <v>54</v>
      </c>
      <c r="D17" s="150">
        <v>50.54</v>
      </c>
      <c r="E17" s="284">
        <v>51.07</v>
      </c>
      <c r="F17" s="150">
        <v>50.86</v>
      </c>
      <c r="G17" s="284">
        <v>53.1</v>
      </c>
      <c r="H17" s="150">
        <v>10.82</v>
      </c>
      <c r="I17" s="284">
        <v>29.05</v>
      </c>
      <c r="J17" s="150">
        <v>93.26</v>
      </c>
      <c r="K17" s="284">
        <v>188.53</v>
      </c>
      <c r="L17" s="150">
        <v>363.29</v>
      </c>
      <c r="M17" s="284">
        <v>465.29</v>
      </c>
      <c r="N17" s="150">
        <v>505.469</v>
      </c>
      <c r="O17" s="284">
        <v>497.58</v>
      </c>
      <c r="P17" s="150">
        <v>470.34</v>
      </c>
      <c r="Q17" s="284">
        <v>609.734</v>
      </c>
      <c r="R17" s="150">
        <v>798.348367</v>
      </c>
      <c r="S17" s="284">
        <v>993.602066</v>
      </c>
      <c r="T17" s="150">
        <v>1128.729734</v>
      </c>
      <c r="U17" s="284">
        <v>1015.25578</v>
      </c>
      <c r="V17" s="150">
        <v>1115.853357</v>
      </c>
      <c r="W17" s="284">
        <v>1119.3828610000003</v>
      </c>
      <c r="X17" s="150">
        <v>1162.273108</v>
      </c>
      <c r="Y17" s="284">
        <v>1213.55283</v>
      </c>
      <c r="Z17" s="471">
        <v>1259.4965419999999</v>
      </c>
      <c r="AA17" s="284">
        <v>1181.692688</v>
      </c>
      <c r="AB17" s="567">
        <v>1266.8</v>
      </c>
    </row>
    <row r="18" spans="1:28" s="90" customFormat="1" ht="22.5" customHeight="1">
      <c r="A18" s="190" t="s">
        <v>132</v>
      </c>
      <c r="B18" s="152">
        <v>157.78784</v>
      </c>
      <c r="C18" s="282">
        <v>181.56</v>
      </c>
      <c r="D18" s="148">
        <v>191.16</v>
      </c>
      <c r="E18" s="282">
        <v>169.94</v>
      </c>
      <c r="F18" s="148">
        <v>163.43</v>
      </c>
      <c r="G18" s="282">
        <v>177.5</v>
      </c>
      <c r="H18" s="148">
        <v>225.23</v>
      </c>
      <c r="I18" s="282">
        <v>249.55</v>
      </c>
      <c r="J18" s="148">
        <v>320.13</v>
      </c>
      <c r="K18" s="282">
        <v>298.85</v>
      </c>
      <c r="L18" s="148">
        <v>430.49</v>
      </c>
      <c r="M18" s="282">
        <v>477.62</v>
      </c>
      <c r="N18" s="148">
        <v>452.134</v>
      </c>
      <c r="O18" s="282">
        <v>448.92</v>
      </c>
      <c r="P18" s="148">
        <v>469.58</v>
      </c>
      <c r="Q18" s="282">
        <v>452.871</v>
      </c>
      <c r="R18" s="148">
        <v>445.7450379999999</v>
      </c>
      <c r="S18" s="282">
        <v>467.92107400000003</v>
      </c>
      <c r="T18" s="148">
        <v>486.40425</v>
      </c>
      <c r="U18" s="282">
        <v>485.0308549999999</v>
      </c>
      <c r="V18" s="148">
        <v>474.075978</v>
      </c>
      <c r="W18" s="282">
        <v>486.49219000000005</v>
      </c>
      <c r="X18" s="148">
        <v>470.49515900000006</v>
      </c>
      <c r="Y18" s="282">
        <v>472.785047</v>
      </c>
      <c r="Z18" s="470">
        <v>456.229891</v>
      </c>
      <c r="AA18" s="282">
        <v>509.8410164</v>
      </c>
      <c r="AB18" s="566">
        <v>497</v>
      </c>
    </row>
    <row r="19" spans="1:28" s="90" customFormat="1" ht="22.5" customHeight="1">
      <c r="A19" s="278" t="s">
        <v>14</v>
      </c>
      <c r="B19" s="153">
        <v>781.102674</v>
      </c>
      <c r="C19" s="285">
        <v>855.628514</v>
      </c>
      <c r="D19" s="153">
        <v>930.1054579999999</v>
      </c>
      <c r="E19" s="285">
        <v>988.5790710000001</v>
      </c>
      <c r="F19" s="153">
        <v>1047.7785569999999</v>
      </c>
      <c r="G19" s="285">
        <v>1165.5348290000002</v>
      </c>
      <c r="H19" s="153">
        <v>1272.1898780000001</v>
      </c>
      <c r="I19" s="285">
        <v>1398.1688399999998</v>
      </c>
      <c r="J19" s="153">
        <v>1538.9124700000002</v>
      </c>
      <c r="K19" s="285">
        <v>1584.7990300000004</v>
      </c>
      <c r="L19" s="153">
        <v>1777.5083750000001</v>
      </c>
      <c r="M19" s="285">
        <v>1910.8218709999999</v>
      </c>
      <c r="N19" s="153">
        <v>1948.857908</v>
      </c>
      <c r="O19" s="285">
        <v>2081.5196640000004</v>
      </c>
      <c r="P19" s="153">
        <v>2165.220168</v>
      </c>
      <c r="Q19" s="285">
        <v>2272.1498960000004</v>
      </c>
      <c r="R19" s="153">
        <v>2350.226369</v>
      </c>
      <c r="S19" s="285">
        <v>2464.649567</v>
      </c>
      <c r="T19" s="153">
        <v>2557.240588</v>
      </c>
      <c r="U19" s="288">
        <v>2577.4366769999997</v>
      </c>
      <c r="V19" s="154">
        <v>2688.707609</v>
      </c>
      <c r="W19" s="290">
        <v>2738.5916540000003</v>
      </c>
      <c r="X19" s="155">
        <v>2797.138949</v>
      </c>
      <c r="Y19" s="290">
        <v>2885.2909252864706</v>
      </c>
      <c r="Z19" s="475">
        <v>2936.936789721</v>
      </c>
      <c r="AA19" s="290">
        <v>2995.5823754000003</v>
      </c>
      <c r="AB19" s="571">
        <v>3042.2</v>
      </c>
    </row>
    <row r="20" spans="1:28" s="90" customFormat="1" ht="22.5" customHeight="1">
      <c r="A20" s="279" t="s">
        <v>126</v>
      </c>
      <c r="B20" s="149">
        <v>775.628976</v>
      </c>
      <c r="C20" s="283">
        <v>849.2</v>
      </c>
      <c r="D20" s="149">
        <v>922.0457599999999</v>
      </c>
      <c r="E20" s="283">
        <v>979.4274790000001</v>
      </c>
      <c r="F20" s="149">
        <v>1036.982</v>
      </c>
      <c r="G20" s="283">
        <v>1153.55282</v>
      </c>
      <c r="H20" s="149">
        <v>1258.882775</v>
      </c>
      <c r="I20" s="283">
        <v>1383.0640899999999</v>
      </c>
      <c r="J20" s="149">
        <v>1521.9920000000002</v>
      </c>
      <c r="K20" s="283">
        <v>1566.6867440000003</v>
      </c>
      <c r="L20" s="149">
        <v>1757.892348</v>
      </c>
      <c r="M20" s="283">
        <v>1890.196831</v>
      </c>
      <c r="N20" s="149">
        <v>1926.299108</v>
      </c>
      <c r="O20" s="283">
        <v>2057.1225440000003</v>
      </c>
      <c r="P20" s="149">
        <v>2138.0192829999996</v>
      </c>
      <c r="Q20" s="283">
        <v>2242.1251960000004</v>
      </c>
      <c r="R20" s="149">
        <v>2319.474079</v>
      </c>
      <c r="S20" s="283">
        <v>2433.787226</v>
      </c>
      <c r="T20" s="149">
        <v>2526.105469</v>
      </c>
      <c r="U20" s="283">
        <v>2545.745721</v>
      </c>
      <c r="V20" s="149">
        <v>2656.628445</v>
      </c>
      <c r="W20" s="283">
        <v>2705.463748</v>
      </c>
      <c r="X20" s="149">
        <v>2763.5270250000003</v>
      </c>
      <c r="Y20" s="283">
        <v>2849.6885211752046</v>
      </c>
      <c r="Z20" s="476">
        <v>2899.532394221</v>
      </c>
      <c r="AA20" s="283">
        <v>2955.9620214</v>
      </c>
      <c r="AB20" s="570">
        <v>3042.2</v>
      </c>
    </row>
    <row r="21" spans="1:28" s="90" customFormat="1" ht="22.5" customHeight="1">
      <c r="A21" s="279" t="s">
        <v>127</v>
      </c>
      <c r="B21" s="149">
        <v>5.473698</v>
      </c>
      <c r="C21" s="283">
        <v>6.428514</v>
      </c>
      <c r="D21" s="149">
        <v>8.059698</v>
      </c>
      <c r="E21" s="283">
        <v>9.151591999999999</v>
      </c>
      <c r="F21" s="149">
        <v>10.796557</v>
      </c>
      <c r="G21" s="283">
        <v>11.982009</v>
      </c>
      <c r="H21" s="149">
        <v>13.307103</v>
      </c>
      <c r="I21" s="283">
        <v>15.104750000000001</v>
      </c>
      <c r="J21" s="149">
        <v>16.92047</v>
      </c>
      <c r="K21" s="283">
        <v>18.112286</v>
      </c>
      <c r="L21" s="149">
        <v>19.616027</v>
      </c>
      <c r="M21" s="283">
        <v>20.62504</v>
      </c>
      <c r="N21" s="149">
        <v>22.5588</v>
      </c>
      <c r="O21" s="283">
        <v>24.39712</v>
      </c>
      <c r="P21" s="149">
        <v>27.200885</v>
      </c>
      <c r="Q21" s="283">
        <v>30.0247</v>
      </c>
      <c r="R21" s="149">
        <v>30.752290000000002</v>
      </c>
      <c r="S21" s="283">
        <v>30.862341</v>
      </c>
      <c r="T21" s="149">
        <v>31.135119</v>
      </c>
      <c r="U21" s="283">
        <v>31.690956</v>
      </c>
      <c r="V21" s="149">
        <v>32.079164</v>
      </c>
      <c r="W21" s="283">
        <v>33.127906</v>
      </c>
      <c r="X21" s="149">
        <v>33.611924</v>
      </c>
      <c r="Y21" s="283">
        <v>35.602404111265884</v>
      </c>
      <c r="Z21" s="474">
        <v>37.40439550000001</v>
      </c>
      <c r="AA21" s="283">
        <v>39.620354</v>
      </c>
      <c r="AB21" s="570">
        <v>40.7</v>
      </c>
    </row>
    <row r="22" spans="1:28" s="90" customFormat="1" ht="22.5" customHeight="1" thickBot="1">
      <c r="A22" s="362" t="s">
        <v>180</v>
      </c>
      <c r="B22" s="169">
        <v>242.614466</v>
      </c>
      <c r="C22" s="286">
        <v>256.479798</v>
      </c>
      <c r="D22" s="169">
        <v>303.784858</v>
      </c>
      <c r="E22" s="286">
        <v>273.033822</v>
      </c>
      <c r="F22" s="169">
        <v>238.86841400000003</v>
      </c>
      <c r="G22" s="286">
        <v>311.71498499999996</v>
      </c>
      <c r="H22" s="169">
        <v>328.98002699999995</v>
      </c>
      <c r="I22" s="286">
        <v>341.78152</v>
      </c>
      <c r="J22" s="169">
        <v>424.076</v>
      </c>
      <c r="K22" s="286">
        <v>328.38347600000003</v>
      </c>
      <c r="L22" s="169">
        <v>525.743088</v>
      </c>
      <c r="M22" s="286">
        <v>548.064847</v>
      </c>
      <c r="N22" s="169">
        <v>537.7352520000001</v>
      </c>
      <c r="O22" s="286">
        <v>566.600666</v>
      </c>
      <c r="P22" s="169">
        <v>592.274996</v>
      </c>
      <c r="Q22" s="286">
        <v>568.194026</v>
      </c>
      <c r="R22" s="169">
        <v>522.7950379999999</v>
      </c>
      <c r="S22" s="286">
        <v>552.178126</v>
      </c>
      <c r="T22" s="169">
        <v>594.806835</v>
      </c>
      <c r="U22" s="286">
        <v>608.9421249999999</v>
      </c>
      <c r="V22" s="169">
        <v>577.315901</v>
      </c>
      <c r="W22" s="286">
        <v>548.9425110000001</v>
      </c>
      <c r="X22" s="169">
        <v>566.833275</v>
      </c>
      <c r="Y22" s="286">
        <v>593.9566932864707</v>
      </c>
      <c r="Z22" s="477">
        <v>596.1903077210001</v>
      </c>
      <c r="AA22" s="286">
        <v>680.6</v>
      </c>
      <c r="AB22" s="572">
        <v>663.5</v>
      </c>
    </row>
    <row r="23" ht="20.25" customHeight="1">
      <c r="A23" s="92" t="s">
        <v>130</v>
      </c>
    </row>
    <row r="24" ht="16.5" customHeight="1">
      <c r="A24" s="108" t="s">
        <v>184</v>
      </c>
    </row>
    <row r="25" spans="1:26" ht="15" customHeight="1">
      <c r="A25" s="94" t="s">
        <v>46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spans="1:16" ht="13.5" customHeight="1">
      <c r="A26" s="96"/>
      <c r="P26" s="95"/>
    </row>
    <row r="27" spans="1:26" ht="13.5" customHeight="1">
      <c r="A27" s="96"/>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spans="2:26" ht="12.7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2:26" ht="12.7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2:26" ht="12.7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2:26" ht="12.7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2:26" ht="15" customHeight="1">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ht="15.75">
      <c r="A33" s="97"/>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ht="15.75">
      <c r="A34" s="97"/>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ht="15.75">
      <c r="A35" s="97"/>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ht="15.75">
      <c r="A36" s="97"/>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ht="15.75">
      <c r="A37" s="97"/>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ht="15.75">
      <c r="A38" s="97"/>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ht="15.75">
      <c r="A39" s="97"/>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ht="15.75">
      <c r="A40" s="97"/>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ht="15.75">
      <c r="A41" s="97"/>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ht="15.75">
      <c r="A42" s="97"/>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ht="15.75">
      <c r="A43" s="97"/>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ht="15.75">
      <c r="A44" s="97"/>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ht="15.75">
      <c r="A45" s="97"/>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ht="15.75">
      <c r="A46" s="97"/>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ht="15.75">
      <c r="A47" s="97"/>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ht="15.75">
      <c r="A48" s="97"/>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5.75">
      <c r="A49" s="97"/>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15.75">
      <c r="A50" s="97"/>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ht="15.75">
      <c r="A51" s="97"/>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ht="15.75">
      <c r="A52" s="97"/>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ht="15.75">
      <c r="A53" s="97"/>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ht="15.75">
      <c r="A54" s="97"/>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15.75">
      <c r="A55" s="97"/>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ht="15.75">
      <c r="A56" s="97"/>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26" ht="15.75">
      <c r="A57" s="97"/>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5.75">
      <c r="A58" s="97"/>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75">
      <c r="A59" s="97"/>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5.75">
      <c r="A60" s="97"/>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ht="15.75">
      <c r="A61" s="97"/>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spans="1:26" ht="15.75">
      <c r="A62" s="97"/>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ht="15.75">
      <c r="A63" s="97"/>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spans="1:26" ht="15.75">
      <c r="A64" s="97"/>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spans="1:26" ht="15.75">
      <c r="A65" s="97"/>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ht="15.75">
      <c r="A66" s="97"/>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spans="1:26" ht="15.75">
      <c r="A67" s="97"/>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spans="1:26" ht="15.75">
      <c r="A68" s="97"/>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ht="15.75">
      <c r="A69" s="97"/>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ht="15.75">
      <c r="A70" s="97"/>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5.75">
      <c r="A71" s="97"/>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ht="15.75">
      <c r="A72" s="97"/>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spans="1:26" ht="15.75">
      <c r="A73" s="97"/>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spans="1:26" ht="15.75">
      <c r="A74" s="97"/>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spans="1:26" ht="15.75">
      <c r="A75" s="97"/>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spans="1:26" ht="15.75">
      <c r="A76" s="97"/>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spans="1:26" ht="15.75">
      <c r="A77" s="97"/>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spans="1:26" ht="15.75">
      <c r="A78" s="97"/>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spans="1:26" ht="15.75">
      <c r="A79" s="97"/>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spans="1:26" ht="15.75">
      <c r="A80" s="97"/>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spans="1:26" ht="15.75">
      <c r="A81" s="97"/>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5.75">
      <c r="A82" s="97"/>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spans="1:26" ht="15.75">
      <c r="A83" s="97"/>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75">
      <c r="A84" s="97"/>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spans="1:15" ht="15.75">
      <c r="A85" s="97"/>
      <c r="B85" s="97"/>
      <c r="C85" s="97"/>
      <c r="D85" s="97"/>
      <c r="E85" s="97"/>
      <c r="F85" s="97"/>
      <c r="G85" s="97"/>
      <c r="H85" s="97"/>
      <c r="I85" s="97"/>
      <c r="J85" s="97"/>
      <c r="K85" s="97"/>
      <c r="L85" s="97"/>
      <c r="M85" s="97"/>
      <c r="N85" s="97"/>
      <c r="O85" s="97"/>
    </row>
    <row r="86" spans="1:15" ht="15.75">
      <c r="A86" s="97"/>
      <c r="B86" s="97"/>
      <c r="C86" s="97"/>
      <c r="D86" s="97"/>
      <c r="E86" s="97"/>
      <c r="F86" s="97"/>
      <c r="G86" s="97"/>
      <c r="H86" s="97"/>
      <c r="I86" s="97"/>
      <c r="J86" s="97"/>
      <c r="K86" s="97"/>
      <c r="L86" s="97"/>
      <c r="M86" s="97"/>
      <c r="N86" s="97"/>
      <c r="O86" s="97"/>
    </row>
    <row r="87" spans="1:15" ht="15.75">
      <c r="A87" s="97"/>
      <c r="B87" s="97"/>
      <c r="C87" s="97"/>
      <c r="D87" s="97"/>
      <c r="E87" s="97"/>
      <c r="F87" s="97"/>
      <c r="G87" s="97"/>
      <c r="H87" s="97"/>
      <c r="I87" s="97"/>
      <c r="J87" s="97"/>
      <c r="K87" s="97"/>
      <c r="L87" s="97"/>
      <c r="M87" s="97"/>
      <c r="N87" s="97"/>
      <c r="O87" s="97"/>
    </row>
    <row r="88" spans="1:15" ht="15.75">
      <c r="A88" s="97"/>
      <c r="B88" s="97"/>
      <c r="C88" s="97"/>
      <c r="D88" s="97"/>
      <c r="E88" s="97"/>
      <c r="F88" s="97"/>
      <c r="G88" s="97"/>
      <c r="H88" s="97"/>
      <c r="I88" s="97"/>
      <c r="J88" s="97"/>
      <c r="K88" s="97"/>
      <c r="L88" s="97"/>
      <c r="M88" s="97"/>
      <c r="N88" s="97"/>
      <c r="O88" s="97"/>
    </row>
    <row r="89" spans="1:15" ht="15.75">
      <c r="A89" s="97"/>
      <c r="B89" s="97"/>
      <c r="C89" s="97"/>
      <c r="D89" s="97"/>
      <c r="E89" s="97"/>
      <c r="F89" s="97"/>
      <c r="G89" s="97"/>
      <c r="H89" s="97"/>
      <c r="I89" s="97"/>
      <c r="J89" s="97"/>
      <c r="K89" s="97"/>
      <c r="L89" s="97"/>
      <c r="M89" s="97"/>
      <c r="N89" s="97"/>
      <c r="O89" s="97"/>
    </row>
    <row r="90" spans="1:15" ht="15.75">
      <c r="A90" s="97"/>
      <c r="B90" s="97"/>
      <c r="C90" s="97"/>
      <c r="D90" s="97"/>
      <c r="E90" s="97"/>
      <c r="F90" s="97"/>
      <c r="G90" s="97"/>
      <c r="H90" s="97"/>
      <c r="I90" s="97"/>
      <c r="J90" s="97"/>
      <c r="K90" s="97"/>
      <c r="L90" s="97"/>
      <c r="M90" s="97"/>
      <c r="N90" s="97"/>
      <c r="O90" s="97"/>
    </row>
    <row r="91" spans="1:15" ht="15.75">
      <c r="A91" s="97"/>
      <c r="B91" s="97"/>
      <c r="C91" s="97"/>
      <c r="D91" s="97"/>
      <c r="E91" s="97"/>
      <c r="F91" s="97"/>
      <c r="G91" s="97"/>
      <c r="H91" s="97"/>
      <c r="I91" s="97"/>
      <c r="J91" s="97"/>
      <c r="K91" s="97"/>
      <c r="L91" s="97"/>
      <c r="M91" s="97"/>
      <c r="N91" s="97"/>
      <c r="O91" s="97"/>
    </row>
  </sheetData>
  <sheetProtection/>
  <hyperlinks>
    <hyperlink ref="A1" location="content!A1" display="Content"/>
  </hyperlinks>
  <printOptions horizontalCentered="1"/>
  <pageMargins left="0.511811023622047" right="0.31496062992126" top="0.78740157480315" bottom="0.511811023622047" header="0.433070866141732" footer="0.236220472440945"/>
  <pageSetup fitToHeight="1" fitToWidth="1" orientation="landscape" paperSize="9" scale="4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R82"/>
  <sheetViews>
    <sheetView zoomScalePageLayoutView="0" workbookViewId="0" topLeftCell="A1">
      <pane xSplit="3" ySplit="4" topLeftCell="S5" activePane="bottomRight" state="frozen"/>
      <selection pane="topLeft" activeCell="A1" sqref="A1"/>
      <selection pane="topRight" activeCell="E1" sqref="E1"/>
      <selection pane="bottomLeft" activeCell="A5" sqref="A5"/>
      <selection pane="bottomRight" activeCell="A2" sqref="A2"/>
    </sheetView>
  </sheetViews>
  <sheetFormatPr defaultColWidth="9.00390625" defaultRowHeight="15.75"/>
  <cols>
    <col min="1" max="1" width="3.875" style="1" customWidth="1"/>
    <col min="2" max="2" width="28.50390625" style="1" customWidth="1"/>
    <col min="3" max="3" width="4.375" style="1" customWidth="1"/>
    <col min="4" max="28" width="10.375" style="1" customWidth="1"/>
    <col min="29" max="29" width="9.00390625" style="2" customWidth="1"/>
    <col min="30" max="30" width="10.375" style="1" customWidth="1"/>
    <col min="31" max="16384" width="9.00390625" style="1" customWidth="1"/>
  </cols>
  <sheetData>
    <row r="1" ht="15.75">
      <c r="A1" s="13" t="s">
        <v>223</v>
      </c>
    </row>
    <row r="2" spans="1:30" ht="27" customHeight="1">
      <c r="A2" s="292" t="s">
        <v>242</v>
      </c>
      <c r="B2" s="205"/>
      <c r="C2" s="205"/>
      <c r="D2" s="205"/>
      <c r="E2" s="205"/>
      <c r="F2" s="205"/>
      <c r="G2" s="205"/>
      <c r="H2" s="205"/>
      <c r="I2" s="205"/>
      <c r="J2" s="293"/>
      <c r="K2" s="293"/>
      <c r="L2" s="205"/>
      <c r="M2" s="205"/>
      <c r="N2" s="205"/>
      <c r="O2" s="205"/>
      <c r="P2" s="205"/>
      <c r="Q2" s="205"/>
      <c r="R2" s="205"/>
      <c r="S2" s="205"/>
      <c r="T2" s="205"/>
      <c r="U2" s="205"/>
      <c r="V2" s="205"/>
      <c r="W2" s="205"/>
      <c r="X2" s="205"/>
      <c r="Y2" s="205"/>
      <c r="Z2" s="205"/>
      <c r="AA2" s="205"/>
      <c r="AB2" s="205"/>
      <c r="AC2" s="306"/>
      <c r="AD2" s="205"/>
    </row>
    <row r="3" spans="22:30" ht="14.25" customHeight="1" thickBot="1">
      <c r="V3" s="2"/>
      <c r="W3" s="2"/>
      <c r="AB3" s="421"/>
      <c r="AD3" s="421"/>
    </row>
    <row r="4" spans="1:30" ht="14.25" customHeight="1" thickBot="1">
      <c r="A4" s="623" t="s">
        <v>15</v>
      </c>
      <c r="B4" s="624"/>
      <c r="C4" s="373" t="s">
        <v>20</v>
      </c>
      <c r="D4" s="374">
        <v>1990</v>
      </c>
      <c r="E4" s="375">
        <v>1991</v>
      </c>
      <c r="F4" s="374">
        <v>1992</v>
      </c>
      <c r="G4" s="375">
        <v>1993</v>
      </c>
      <c r="H4" s="374">
        <v>1994</v>
      </c>
      <c r="I4" s="375">
        <v>1995</v>
      </c>
      <c r="J4" s="374">
        <v>1996</v>
      </c>
      <c r="K4" s="375">
        <v>1997</v>
      </c>
      <c r="L4" s="374">
        <v>1998</v>
      </c>
      <c r="M4" s="375">
        <v>1999</v>
      </c>
      <c r="N4" s="374">
        <v>2000</v>
      </c>
      <c r="O4" s="375">
        <v>2001</v>
      </c>
      <c r="P4" s="374">
        <v>2002</v>
      </c>
      <c r="Q4" s="375">
        <v>2003</v>
      </c>
      <c r="R4" s="374">
        <v>2004</v>
      </c>
      <c r="S4" s="375">
        <v>2005</v>
      </c>
      <c r="T4" s="374">
        <v>2006</v>
      </c>
      <c r="U4" s="375">
        <v>2007</v>
      </c>
      <c r="V4" s="374">
        <v>2008</v>
      </c>
      <c r="W4" s="375">
        <v>2009</v>
      </c>
      <c r="X4" s="374">
        <v>2010</v>
      </c>
      <c r="Y4" s="375">
        <v>2011</v>
      </c>
      <c r="Z4" s="374">
        <v>2012</v>
      </c>
      <c r="AA4" s="375">
        <v>2013</v>
      </c>
      <c r="AB4" s="374">
        <v>2014</v>
      </c>
      <c r="AC4" s="516">
        <v>2015</v>
      </c>
      <c r="AD4" s="518">
        <v>2016</v>
      </c>
    </row>
    <row r="5" spans="1:30" ht="14.25" customHeight="1">
      <c r="A5" s="234" t="s">
        <v>189</v>
      </c>
      <c r="B5" s="369"/>
      <c r="C5" s="370"/>
      <c r="D5" s="371"/>
      <c r="E5" s="372"/>
      <c r="F5" s="371"/>
      <c r="G5" s="372"/>
      <c r="H5" s="371"/>
      <c r="I5" s="372"/>
      <c r="J5" s="371"/>
      <c r="K5" s="372"/>
      <c r="L5" s="371"/>
      <c r="M5" s="372"/>
      <c r="N5" s="371"/>
      <c r="O5" s="372"/>
      <c r="P5" s="371"/>
      <c r="Q5" s="372"/>
      <c r="R5" s="371"/>
      <c r="S5" s="372"/>
      <c r="T5" s="371"/>
      <c r="U5" s="372"/>
      <c r="V5" s="371"/>
      <c r="W5" s="372"/>
      <c r="X5" s="371"/>
      <c r="Y5" s="372"/>
      <c r="Z5" s="371"/>
      <c r="AA5" s="372"/>
      <c r="AB5" s="371"/>
      <c r="AC5" s="517"/>
      <c r="AD5" s="519"/>
    </row>
    <row r="6" spans="1:30" s="2" customFormat="1" ht="17.25" customHeight="1">
      <c r="A6" s="621" t="s">
        <v>173</v>
      </c>
      <c r="B6" s="622"/>
      <c r="C6" s="178"/>
      <c r="D6" s="306"/>
      <c r="F6" s="306"/>
      <c r="H6" s="306"/>
      <c r="J6" s="306"/>
      <c r="L6" s="306"/>
      <c r="N6" s="306"/>
      <c r="P6" s="306"/>
      <c r="R6" s="306"/>
      <c r="T6" s="306"/>
      <c r="V6" s="306"/>
      <c r="X6" s="306"/>
      <c r="Z6" s="306"/>
      <c r="AB6" s="306"/>
      <c r="AD6" s="520"/>
    </row>
    <row r="7" spans="1:30" ht="20.25" customHeight="1">
      <c r="A7" s="208"/>
      <c r="B7" s="294" t="s">
        <v>17</v>
      </c>
      <c r="C7" s="179" t="s">
        <v>51</v>
      </c>
      <c r="D7" s="307">
        <v>21364</v>
      </c>
      <c r="E7" s="56">
        <v>23687</v>
      </c>
      <c r="F7" s="307">
        <v>26909</v>
      </c>
      <c r="G7" s="56">
        <v>29362</v>
      </c>
      <c r="H7" s="307">
        <v>31814</v>
      </c>
      <c r="I7" s="24">
        <v>34203</v>
      </c>
      <c r="J7" s="311">
        <v>36590</v>
      </c>
      <c r="K7" s="24">
        <v>39518</v>
      </c>
      <c r="L7" s="311">
        <v>42774</v>
      </c>
      <c r="M7" s="24">
        <v>45150</v>
      </c>
      <c r="N7" s="323">
        <v>44699</v>
      </c>
      <c r="O7" s="8">
        <v>56082.75</v>
      </c>
      <c r="P7" s="323">
        <v>56831.075</v>
      </c>
      <c r="Q7" s="8">
        <v>51165.8</v>
      </c>
      <c r="R7" s="323">
        <v>45868.44</v>
      </c>
      <c r="S7" s="8">
        <v>42554.33</v>
      </c>
      <c r="T7" s="323">
        <v>53743</v>
      </c>
      <c r="U7" s="8">
        <v>55721.64</v>
      </c>
      <c r="V7" s="323">
        <v>50267.88</v>
      </c>
      <c r="W7" s="8">
        <v>43078.08</v>
      </c>
      <c r="X7" s="323">
        <v>41472</v>
      </c>
      <c r="Y7" s="12">
        <v>40316</v>
      </c>
      <c r="Z7" s="332">
        <v>38953</v>
      </c>
      <c r="AA7" s="12">
        <v>39182</v>
      </c>
      <c r="AB7" s="332">
        <v>40476</v>
      </c>
      <c r="AC7" s="12">
        <v>37203</v>
      </c>
      <c r="AD7" s="521">
        <v>36789</v>
      </c>
    </row>
    <row r="8" spans="1:30" ht="20.25" customHeight="1">
      <c r="A8" s="208"/>
      <c r="B8" s="294" t="s">
        <v>16</v>
      </c>
      <c r="C8" s="179" t="s">
        <v>51</v>
      </c>
      <c r="D8" s="307">
        <v>12000</v>
      </c>
      <c r="E8" s="56">
        <v>13500</v>
      </c>
      <c r="F8" s="307">
        <v>15000</v>
      </c>
      <c r="G8" s="56">
        <v>16459</v>
      </c>
      <c r="H8" s="307">
        <v>18373</v>
      </c>
      <c r="I8" s="24">
        <v>17255</v>
      </c>
      <c r="J8" s="311">
        <v>23367</v>
      </c>
      <c r="K8" s="24">
        <v>26622</v>
      </c>
      <c r="L8" s="311">
        <v>30233.2</v>
      </c>
      <c r="M8" s="24">
        <v>32650</v>
      </c>
      <c r="N8" s="323">
        <v>41600</v>
      </c>
      <c r="O8" s="8">
        <v>37533</v>
      </c>
      <c r="P8" s="323">
        <v>37409</v>
      </c>
      <c r="Q8" s="8">
        <v>41273</v>
      </c>
      <c r="R8" s="323">
        <v>43372</v>
      </c>
      <c r="S8" s="8">
        <v>41127</v>
      </c>
      <c r="T8" s="323">
        <v>49767</v>
      </c>
      <c r="U8" s="8">
        <v>48336</v>
      </c>
      <c r="V8" s="323">
        <v>46301</v>
      </c>
      <c r="W8" s="8">
        <v>45882</v>
      </c>
      <c r="X8" s="323">
        <v>46543</v>
      </c>
      <c r="Y8" s="8">
        <v>43094</v>
      </c>
      <c r="Z8" s="323">
        <v>41310</v>
      </c>
      <c r="AA8" s="8">
        <v>35443</v>
      </c>
      <c r="AB8" s="323">
        <v>36096</v>
      </c>
      <c r="AC8" s="8">
        <v>36592</v>
      </c>
      <c r="AD8" s="522">
        <v>35305</v>
      </c>
    </row>
    <row r="9" spans="1:30" ht="20.25" customHeight="1">
      <c r="A9" s="208"/>
      <c r="B9" s="294" t="s">
        <v>5</v>
      </c>
      <c r="C9" s="179" t="s">
        <v>51</v>
      </c>
      <c r="D9" s="307">
        <v>500</v>
      </c>
      <c r="E9" s="56">
        <v>1300</v>
      </c>
      <c r="F9" s="307">
        <v>1800</v>
      </c>
      <c r="G9" s="56">
        <v>2200</v>
      </c>
      <c r="H9" s="307">
        <v>2470</v>
      </c>
      <c r="I9" s="24">
        <v>2550</v>
      </c>
      <c r="J9" s="311">
        <v>2761</v>
      </c>
      <c r="K9" s="24">
        <v>3179</v>
      </c>
      <c r="L9" s="311">
        <v>3275.7209999999995</v>
      </c>
      <c r="M9" s="24">
        <v>3600</v>
      </c>
      <c r="N9" s="323">
        <v>3689</v>
      </c>
      <c r="O9" s="8">
        <v>3650</v>
      </c>
      <c r="P9" s="323">
        <v>3502</v>
      </c>
      <c r="Q9" s="8">
        <v>2964</v>
      </c>
      <c r="R9" s="323">
        <v>2756</v>
      </c>
      <c r="S9" s="8">
        <v>3904</v>
      </c>
      <c r="T9" s="323">
        <v>3965</v>
      </c>
      <c r="U9" s="8">
        <v>4068</v>
      </c>
      <c r="V9" s="323">
        <v>4920</v>
      </c>
      <c r="W9" s="8">
        <v>5007</v>
      </c>
      <c r="X9" s="323">
        <v>5122</v>
      </c>
      <c r="Y9" s="8">
        <v>5238</v>
      </c>
      <c r="Z9" s="323">
        <v>5463</v>
      </c>
      <c r="AA9" s="8">
        <v>5353</v>
      </c>
      <c r="AB9" s="323">
        <v>5427</v>
      </c>
      <c r="AC9" s="8">
        <v>5672</v>
      </c>
      <c r="AD9" s="522">
        <v>5601</v>
      </c>
    </row>
    <row r="10" spans="1:30" ht="20.25" customHeight="1">
      <c r="A10" s="208"/>
      <c r="B10" s="294" t="s">
        <v>2</v>
      </c>
      <c r="C10" s="179" t="s">
        <v>51</v>
      </c>
      <c r="D10" s="307">
        <v>20000</v>
      </c>
      <c r="E10" s="56">
        <v>21500</v>
      </c>
      <c r="F10" s="307">
        <v>27000</v>
      </c>
      <c r="G10" s="56">
        <v>31593</v>
      </c>
      <c r="H10" s="307">
        <v>30647</v>
      </c>
      <c r="I10" s="24">
        <v>32797</v>
      </c>
      <c r="J10" s="311">
        <v>33727</v>
      </c>
      <c r="K10" s="24">
        <v>27242</v>
      </c>
      <c r="L10" s="311">
        <v>25712.5</v>
      </c>
      <c r="M10" s="24">
        <v>24490</v>
      </c>
      <c r="N10" s="323">
        <v>24464</v>
      </c>
      <c r="O10" s="8">
        <v>25780.73</v>
      </c>
      <c r="P10" s="323">
        <v>25888</v>
      </c>
      <c r="Q10" s="8">
        <v>29000</v>
      </c>
      <c r="R10" s="323">
        <v>24220</v>
      </c>
      <c r="S10" s="8">
        <v>23162</v>
      </c>
      <c r="T10" s="323">
        <v>21666</v>
      </c>
      <c r="U10" s="8">
        <v>19964</v>
      </c>
      <c r="V10" s="323">
        <v>41672</v>
      </c>
      <c r="W10" s="8">
        <v>21572</v>
      </c>
      <c r="X10" s="323">
        <v>24786</v>
      </c>
      <c r="Y10" s="8">
        <v>24200</v>
      </c>
      <c r="Z10" s="323">
        <v>25619</v>
      </c>
      <c r="AA10" s="8">
        <v>27507</v>
      </c>
      <c r="AB10" s="323">
        <v>31250</v>
      </c>
      <c r="AC10" s="8">
        <v>36435.941000000006</v>
      </c>
      <c r="AD10" s="522">
        <v>33193</v>
      </c>
    </row>
    <row r="11" spans="1:30" ht="20.25" customHeight="1">
      <c r="A11" s="208"/>
      <c r="B11" s="294" t="s">
        <v>52</v>
      </c>
      <c r="C11" s="179" t="s">
        <v>51</v>
      </c>
      <c r="D11" s="307">
        <v>12342</v>
      </c>
      <c r="E11" s="56">
        <v>11267</v>
      </c>
      <c r="F11" s="307">
        <v>7070</v>
      </c>
      <c r="G11" s="56">
        <v>7142</v>
      </c>
      <c r="H11" s="307">
        <v>4382</v>
      </c>
      <c r="I11" s="24">
        <v>3900</v>
      </c>
      <c r="J11" s="311">
        <v>3400</v>
      </c>
      <c r="K11" s="24">
        <v>2500</v>
      </c>
      <c r="L11" s="311">
        <v>2000</v>
      </c>
      <c r="M11" s="24">
        <v>1800</v>
      </c>
      <c r="N11" s="323">
        <v>1500</v>
      </c>
      <c r="O11" s="8">
        <v>1500</v>
      </c>
      <c r="P11" s="323">
        <v>1450</v>
      </c>
      <c r="Q11" s="8">
        <v>1430</v>
      </c>
      <c r="R11" s="323">
        <v>1415</v>
      </c>
      <c r="S11" s="8">
        <v>1400</v>
      </c>
      <c r="T11" s="323">
        <v>1425</v>
      </c>
      <c r="U11" s="8">
        <v>1425</v>
      </c>
      <c r="V11" s="323">
        <v>1425</v>
      </c>
      <c r="W11" s="8">
        <v>1426</v>
      </c>
      <c r="X11" s="323">
        <v>1426</v>
      </c>
      <c r="Y11" s="8">
        <v>1425</v>
      </c>
      <c r="Z11" s="323">
        <v>1410</v>
      </c>
      <c r="AA11" s="8">
        <v>1385</v>
      </c>
      <c r="AB11" s="323">
        <v>1343</v>
      </c>
      <c r="AC11" s="8">
        <v>1300</v>
      </c>
      <c r="AD11" s="522">
        <v>1261</v>
      </c>
    </row>
    <row r="12" spans="1:30" ht="20.25" customHeight="1">
      <c r="A12" s="208"/>
      <c r="B12" s="294" t="s">
        <v>53</v>
      </c>
      <c r="C12" s="179" t="s">
        <v>12</v>
      </c>
      <c r="D12" s="308">
        <v>321.398863</v>
      </c>
      <c r="E12" s="16">
        <v>344.800578</v>
      </c>
      <c r="F12" s="308">
        <v>358.697953</v>
      </c>
      <c r="G12" s="16">
        <v>369.367734</v>
      </c>
      <c r="H12" s="308">
        <v>370.221592</v>
      </c>
      <c r="I12" s="16">
        <v>415.85763999999995</v>
      </c>
      <c r="J12" s="308">
        <v>446.2340049999999</v>
      </c>
      <c r="K12" s="16">
        <v>496.128418</v>
      </c>
      <c r="L12" s="308">
        <v>551.348338</v>
      </c>
      <c r="M12" s="16">
        <v>558.848785</v>
      </c>
      <c r="N12" s="324">
        <v>651.559544</v>
      </c>
      <c r="O12" s="9">
        <v>711.3670410000001</v>
      </c>
      <c r="P12" s="324">
        <v>711.700889</v>
      </c>
      <c r="Q12" s="9">
        <v>742.210918</v>
      </c>
      <c r="R12" s="324">
        <v>768.8961909999999</v>
      </c>
      <c r="S12" s="9">
        <v>778.301894</v>
      </c>
      <c r="T12" s="324">
        <v>841.192729</v>
      </c>
      <c r="U12" s="9">
        <v>879.644079</v>
      </c>
      <c r="V12" s="324">
        <v>912.9134220059999</v>
      </c>
      <c r="W12" s="9">
        <v>897.239166</v>
      </c>
      <c r="X12" s="324">
        <v>934.349719</v>
      </c>
      <c r="Y12" s="9">
        <v>929.224522</v>
      </c>
      <c r="Z12" s="324">
        <v>929.8362699999999</v>
      </c>
      <c r="AA12" s="9">
        <v>962.6042662588292</v>
      </c>
      <c r="AB12" s="324">
        <v>944.4587071749999</v>
      </c>
      <c r="AC12" s="9">
        <v>962.0351857333333</v>
      </c>
      <c r="AD12" s="523">
        <v>970.5</v>
      </c>
    </row>
    <row r="13" spans="1:30" ht="20.25" customHeight="1">
      <c r="A13" s="232"/>
      <c r="B13" s="294" t="s">
        <v>85</v>
      </c>
      <c r="C13" s="179" t="s">
        <v>51</v>
      </c>
      <c r="D13" s="309">
        <v>1197300</v>
      </c>
      <c r="E13" s="57">
        <v>1109200</v>
      </c>
      <c r="F13" s="309">
        <v>1222100</v>
      </c>
      <c r="G13" s="57">
        <v>1178000</v>
      </c>
      <c r="H13" s="309">
        <v>1028400</v>
      </c>
      <c r="I13" s="58">
        <v>1216900</v>
      </c>
      <c r="J13" s="322">
        <v>1062100</v>
      </c>
      <c r="K13" s="58">
        <v>1143800</v>
      </c>
      <c r="L13" s="322">
        <v>1000600</v>
      </c>
      <c r="M13" s="58">
        <v>600400</v>
      </c>
      <c r="N13" s="325">
        <v>531800</v>
      </c>
      <c r="O13" s="59">
        <v>529000</v>
      </c>
      <c r="P13" s="325">
        <v>442722</v>
      </c>
      <c r="Q13" s="59">
        <v>510246</v>
      </c>
      <c r="R13" s="325">
        <v>518379</v>
      </c>
      <c r="S13" s="59">
        <v>476198</v>
      </c>
      <c r="T13" s="325">
        <v>463563</v>
      </c>
      <c r="U13" s="59">
        <v>400646</v>
      </c>
      <c r="V13" s="325">
        <v>239276</v>
      </c>
      <c r="W13" s="59">
        <v>226759</v>
      </c>
      <c r="X13" s="325">
        <v>265988</v>
      </c>
      <c r="Y13" s="8">
        <v>244288</v>
      </c>
      <c r="Z13" s="323">
        <v>213123</v>
      </c>
      <c r="AA13" s="8">
        <v>204565</v>
      </c>
      <c r="AB13" s="323">
        <v>177973</v>
      </c>
      <c r="AC13" s="8">
        <v>197646</v>
      </c>
      <c r="AD13" s="522">
        <v>158431</v>
      </c>
    </row>
    <row r="14" spans="1:30" ht="10.5" customHeight="1">
      <c r="A14" s="208"/>
      <c r="B14" s="294"/>
      <c r="C14" s="180"/>
      <c r="D14" s="208"/>
      <c r="E14" s="4"/>
      <c r="F14" s="208"/>
      <c r="G14" s="4"/>
      <c r="H14" s="208"/>
      <c r="I14" s="4"/>
      <c r="J14" s="208"/>
      <c r="K14" s="4"/>
      <c r="L14" s="208"/>
      <c r="M14" s="4"/>
      <c r="N14" s="208"/>
      <c r="O14" s="4"/>
      <c r="P14" s="208"/>
      <c r="Q14" s="4"/>
      <c r="R14" s="208"/>
      <c r="S14" s="4"/>
      <c r="T14" s="208"/>
      <c r="U14" s="4"/>
      <c r="V14" s="208"/>
      <c r="W14" s="4"/>
      <c r="X14" s="208"/>
      <c r="Y14" s="4"/>
      <c r="Z14" s="208"/>
      <c r="AA14" s="4"/>
      <c r="AB14" s="208"/>
      <c r="AC14" s="4"/>
      <c r="AD14" s="481"/>
    </row>
    <row r="15" spans="1:30" ht="17.25" customHeight="1">
      <c r="A15" s="621" t="s">
        <v>174</v>
      </c>
      <c r="B15" s="622"/>
      <c r="C15" s="180"/>
      <c r="D15" s="208"/>
      <c r="E15" s="4"/>
      <c r="F15" s="208"/>
      <c r="G15" s="4"/>
      <c r="H15" s="208"/>
      <c r="I15" s="4"/>
      <c r="J15" s="208"/>
      <c r="K15" s="4"/>
      <c r="L15" s="208"/>
      <c r="M15" s="4"/>
      <c r="N15" s="208"/>
      <c r="O15" s="4"/>
      <c r="P15" s="208"/>
      <c r="Q15" s="4"/>
      <c r="R15" s="208"/>
      <c r="S15" s="4"/>
      <c r="T15" s="208"/>
      <c r="U15" s="4"/>
      <c r="V15" s="208"/>
      <c r="W15" s="4"/>
      <c r="X15" s="208"/>
      <c r="Y15" s="4"/>
      <c r="Z15" s="208"/>
      <c r="AA15" s="4"/>
      <c r="AB15" s="208"/>
      <c r="AC15" s="4"/>
      <c r="AD15" s="481"/>
    </row>
    <row r="16" spans="1:30" ht="20.25" customHeight="1">
      <c r="A16" s="295" t="s">
        <v>54</v>
      </c>
      <c r="B16" s="296"/>
      <c r="C16" s="180"/>
      <c r="D16" s="208"/>
      <c r="E16" s="4"/>
      <c r="F16" s="208"/>
      <c r="G16" s="4"/>
      <c r="H16" s="208"/>
      <c r="I16" s="4"/>
      <c r="J16" s="208"/>
      <c r="K16" s="4"/>
      <c r="L16" s="208"/>
      <c r="M16" s="4"/>
      <c r="N16" s="208"/>
      <c r="O16" s="4"/>
      <c r="P16" s="208"/>
      <c r="Q16" s="4"/>
      <c r="R16" s="208"/>
      <c r="S16" s="4"/>
      <c r="T16" s="208"/>
      <c r="U16" s="4"/>
      <c r="V16" s="208"/>
      <c r="W16" s="4"/>
      <c r="X16" s="208"/>
      <c r="Y16" s="4"/>
      <c r="Z16" s="208"/>
      <c r="AA16" s="4"/>
      <c r="AB16" s="208"/>
      <c r="AC16" s="4"/>
      <c r="AD16" s="481"/>
    </row>
    <row r="17" spans="1:30" ht="20.25" customHeight="1">
      <c r="A17" s="297"/>
      <c r="B17" s="294" t="s">
        <v>3</v>
      </c>
      <c r="C17" s="179" t="s">
        <v>51</v>
      </c>
      <c r="D17" s="307">
        <v>59199</v>
      </c>
      <c r="E17" s="56">
        <v>61453</v>
      </c>
      <c r="F17" s="307">
        <v>67848</v>
      </c>
      <c r="G17" s="56">
        <v>72308</v>
      </c>
      <c r="H17" s="307">
        <v>79595</v>
      </c>
      <c r="I17" s="24">
        <v>83958</v>
      </c>
      <c r="J17" s="311">
        <v>87387</v>
      </c>
      <c r="K17" s="24">
        <v>87671</v>
      </c>
      <c r="L17" s="311">
        <v>88592</v>
      </c>
      <c r="M17" s="24">
        <v>89500</v>
      </c>
      <c r="N17" s="323">
        <v>89100</v>
      </c>
      <c r="O17" s="8">
        <v>85042</v>
      </c>
      <c r="P17" s="323">
        <v>85028</v>
      </c>
      <c r="Q17" s="8">
        <v>86283.99999999999</v>
      </c>
      <c r="R17" s="323">
        <v>88011</v>
      </c>
      <c r="S17" s="8">
        <v>89498</v>
      </c>
      <c r="T17" s="323">
        <v>86885.99999999999</v>
      </c>
      <c r="U17" s="8">
        <v>96463</v>
      </c>
      <c r="V17" s="323">
        <v>98867</v>
      </c>
      <c r="W17" s="8">
        <v>108871</v>
      </c>
      <c r="X17" s="323">
        <v>115266</v>
      </c>
      <c r="Y17" s="8">
        <v>117370</v>
      </c>
      <c r="Z17" s="323">
        <v>123352</v>
      </c>
      <c r="AA17" s="8">
        <v>128928</v>
      </c>
      <c r="AB17" s="323">
        <v>137244</v>
      </c>
      <c r="AC17" s="8">
        <v>147564.71</v>
      </c>
      <c r="AD17" s="522">
        <v>161833</v>
      </c>
    </row>
    <row r="18" spans="1:30" ht="20.25" customHeight="1">
      <c r="A18" s="297"/>
      <c r="B18" s="298" t="s">
        <v>81</v>
      </c>
      <c r="C18" s="179" t="s">
        <v>51</v>
      </c>
      <c r="D18" s="310" t="s">
        <v>185</v>
      </c>
      <c r="E18" s="111" t="s">
        <v>185</v>
      </c>
      <c r="F18" s="310" t="s">
        <v>185</v>
      </c>
      <c r="G18" s="111" t="s">
        <v>185</v>
      </c>
      <c r="H18" s="310" t="s">
        <v>185</v>
      </c>
      <c r="I18" s="111" t="s">
        <v>185</v>
      </c>
      <c r="J18" s="310" t="s">
        <v>185</v>
      </c>
      <c r="K18" s="111" t="s">
        <v>185</v>
      </c>
      <c r="L18" s="310" t="s">
        <v>185</v>
      </c>
      <c r="M18" s="111" t="s">
        <v>185</v>
      </c>
      <c r="N18" s="323">
        <v>140512</v>
      </c>
      <c r="O18" s="8">
        <v>144364</v>
      </c>
      <c r="P18" s="323">
        <v>152362.941</v>
      </c>
      <c r="Q18" s="8">
        <v>160138.131</v>
      </c>
      <c r="R18" s="323">
        <v>162971.16</v>
      </c>
      <c r="S18" s="8">
        <v>165344.43</v>
      </c>
      <c r="T18" s="323">
        <v>172504</v>
      </c>
      <c r="U18" s="8">
        <v>150716.547</v>
      </c>
      <c r="V18" s="323">
        <v>151839.63</v>
      </c>
      <c r="W18" s="8">
        <v>152631.051</v>
      </c>
      <c r="X18" s="323">
        <v>159470.835</v>
      </c>
      <c r="Y18" s="8">
        <v>159903.783</v>
      </c>
      <c r="Z18" s="323">
        <v>164650</v>
      </c>
      <c r="AA18" s="8">
        <v>164802</v>
      </c>
      <c r="AB18" s="323">
        <v>165140</v>
      </c>
      <c r="AC18" s="8">
        <v>166293.5</v>
      </c>
      <c r="AD18" s="522">
        <v>168544</v>
      </c>
    </row>
    <row r="19" spans="1:30" ht="20.25" customHeight="1">
      <c r="A19" s="297"/>
      <c r="B19" s="298" t="s">
        <v>5</v>
      </c>
      <c r="C19" s="179" t="s">
        <v>51</v>
      </c>
      <c r="D19" s="310" t="s">
        <v>185</v>
      </c>
      <c r="E19" s="111" t="s">
        <v>185</v>
      </c>
      <c r="F19" s="310" t="s">
        <v>185</v>
      </c>
      <c r="G19" s="111" t="s">
        <v>185</v>
      </c>
      <c r="H19" s="310" t="s">
        <v>185</v>
      </c>
      <c r="I19" s="111" t="s">
        <v>185</v>
      </c>
      <c r="J19" s="310" t="s">
        <v>185</v>
      </c>
      <c r="K19" s="111" t="s">
        <v>185</v>
      </c>
      <c r="L19" s="311">
        <v>263.508</v>
      </c>
      <c r="M19" s="24">
        <v>485</v>
      </c>
      <c r="N19" s="323">
        <v>633.0000000000001</v>
      </c>
      <c r="O19" s="8">
        <v>820</v>
      </c>
      <c r="P19" s="323">
        <v>1216.0000000000002</v>
      </c>
      <c r="Q19" s="8">
        <v>2223</v>
      </c>
      <c r="R19" s="323">
        <v>2691</v>
      </c>
      <c r="S19" s="8">
        <v>6726</v>
      </c>
      <c r="T19" s="323">
        <v>6887</v>
      </c>
      <c r="U19" s="8">
        <v>6633</v>
      </c>
      <c r="V19" s="323">
        <v>5184</v>
      </c>
      <c r="W19" s="8">
        <v>4587</v>
      </c>
      <c r="X19" s="323">
        <v>4641</v>
      </c>
      <c r="Y19" s="8">
        <v>4502.000000000001</v>
      </c>
      <c r="Z19" s="323">
        <v>4363</v>
      </c>
      <c r="AA19" s="8">
        <v>4068</v>
      </c>
      <c r="AB19" s="323">
        <v>3744</v>
      </c>
      <c r="AC19" s="8">
        <v>3190</v>
      </c>
      <c r="AD19" s="522">
        <v>3479</v>
      </c>
    </row>
    <row r="20" spans="1:30" ht="20.25" customHeight="1">
      <c r="A20" s="295" t="s">
        <v>82</v>
      </c>
      <c r="B20" s="296"/>
      <c r="C20" s="179"/>
      <c r="D20" s="307"/>
      <c r="E20" s="26"/>
      <c r="F20" s="320"/>
      <c r="G20" s="26"/>
      <c r="H20" s="320"/>
      <c r="I20" s="26"/>
      <c r="J20" s="320"/>
      <c r="K20" s="26"/>
      <c r="L20" s="311"/>
      <c r="M20" s="24"/>
      <c r="N20" s="323"/>
      <c r="O20" s="8"/>
      <c r="P20" s="323"/>
      <c r="Q20" s="8"/>
      <c r="R20" s="323"/>
      <c r="S20" s="8"/>
      <c r="T20" s="323"/>
      <c r="U20" s="8"/>
      <c r="V20" s="323"/>
      <c r="W20" s="8"/>
      <c r="X20" s="323"/>
      <c r="Y20" s="8"/>
      <c r="Z20" s="323"/>
      <c r="AA20" s="8"/>
      <c r="AB20" s="323"/>
      <c r="AC20" s="8"/>
      <c r="AD20" s="522"/>
    </row>
    <row r="21" spans="1:30" ht="20.25" customHeight="1">
      <c r="A21" s="297"/>
      <c r="B21" s="294" t="s">
        <v>83</v>
      </c>
      <c r="C21" s="179" t="s">
        <v>51</v>
      </c>
      <c r="D21" s="307">
        <v>72221</v>
      </c>
      <c r="E21" s="56">
        <v>70153</v>
      </c>
      <c r="F21" s="307">
        <v>85454</v>
      </c>
      <c r="G21" s="56">
        <v>80052</v>
      </c>
      <c r="H21" s="307">
        <v>80363</v>
      </c>
      <c r="I21" s="24">
        <v>72305</v>
      </c>
      <c r="J21" s="311">
        <v>80569</v>
      </c>
      <c r="K21" s="24">
        <v>79025</v>
      </c>
      <c r="L21" s="311">
        <v>89537</v>
      </c>
      <c r="M21" s="24">
        <v>97126</v>
      </c>
      <c r="N21" s="323">
        <v>108082</v>
      </c>
      <c r="O21" s="8">
        <v>124652</v>
      </c>
      <c r="P21" s="323">
        <v>108972</v>
      </c>
      <c r="Q21" s="8">
        <v>123627</v>
      </c>
      <c r="R21" s="323">
        <v>137002</v>
      </c>
      <c r="S21" s="8">
        <v>137560</v>
      </c>
      <c r="T21" s="323">
        <v>141053</v>
      </c>
      <c r="U21" s="8">
        <v>138104</v>
      </c>
      <c r="V21" s="323">
        <v>131631</v>
      </c>
      <c r="W21" s="8">
        <v>106246</v>
      </c>
      <c r="X21" s="323">
        <v>118553</v>
      </c>
      <c r="Y21" s="8">
        <v>129170</v>
      </c>
      <c r="Z21" s="323">
        <v>110582</v>
      </c>
      <c r="AA21" s="8">
        <v>116093</v>
      </c>
      <c r="AB21" s="323">
        <v>121968</v>
      </c>
      <c r="AC21" s="8">
        <v>119555</v>
      </c>
      <c r="AD21" s="522">
        <v>141915</v>
      </c>
    </row>
    <row r="22" spans="1:30" ht="20.25" customHeight="1">
      <c r="A22" s="295" t="s">
        <v>84</v>
      </c>
      <c r="B22" s="296"/>
      <c r="C22" s="179"/>
      <c r="D22" s="307"/>
      <c r="E22" s="56"/>
      <c r="F22" s="307"/>
      <c r="G22" s="56"/>
      <c r="H22" s="307"/>
      <c r="I22" s="24"/>
      <c r="J22" s="311"/>
      <c r="K22" s="24"/>
      <c r="L22" s="311"/>
      <c r="M22" s="24"/>
      <c r="N22" s="323"/>
      <c r="O22" s="8"/>
      <c r="P22" s="323"/>
      <c r="Q22" s="8"/>
      <c r="R22" s="323"/>
      <c r="S22" s="8"/>
      <c r="T22" s="323"/>
      <c r="U22" s="8"/>
      <c r="V22" s="323"/>
      <c r="W22" s="8"/>
      <c r="X22" s="323"/>
      <c r="Y22" s="8"/>
      <c r="Z22" s="323"/>
      <c r="AA22" s="8"/>
      <c r="AB22" s="323"/>
      <c r="AC22" s="8"/>
      <c r="AD22" s="522"/>
    </row>
    <row r="23" spans="1:30" ht="20.25" customHeight="1">
      <c r="A23" s="208"/>
      <c r="B23" s="294" t="s">
        <v>23</v>
      </c>
      <c r="C23" s="179" t="s">
        <v>51</v>
      </c>
      <c r="D23" s="310" t="s">
        <v>185</v>
      </c>
      <c r="E23" s="111" t="s">
        <v>185</v>
      </c>
      <c r="F23" s="310" t="s">
        <v>185</v>
      </c>
      <c r="G23" s="111" t="s">
        <v>185</v>
      </c>
      <c r="H23" s="310" t="s">
        <v>185</v>
      </c>
      <c r="I23" s="111" t="s">
        <v>185</v>
      </c>
      <c r="J23" s="310" t="s">
        <v>185</v>
      </c>
      <c r="K23" s="111" t="s">
        <v>185</v>
      </c>
      <c r="L23" s="310" t="s">
        <v>185</v>
      </c>
      <c r="M23" s="111" t="s">
        <v>185</v>
      </c>
      <c r="N23" s="323">
        <v>4301</v>
      </c>
      <c r="O23" s="8">
        <v>4547.25</v>
      </c>
      <c r="P23" s="323">
        <v>4607.925</v>
      </c>
      <c r="Q23" s="8">
        <v>4449.2</v>
      </c>
      <c r="R23" s="323">
        <v>3988.56</v>
      </c>
      <c r="S23" s="8">
        <v>4208.67</v>
      </c>
      <c r="T23" s="323">
        <v>4355</v>
      </c>
      <c r="U23" s="8">
        <v>4845.36</v>
      </c>
      <c r="V23" s="323">
        <v>4371.12</v>
      </c>
      <c r="W23" s="8">
        <v>3745.92</v>
      </c>
      <c r="X23" s="323">
        <v>3537</v>
      </c>
      <c r="Y23" s="12">
        <v>3575</v>
      </c>
      <c r="Z23" s="332">
        <v>3674</v>
      </c>
      <c r="AA23" s="12">
        <v>3525</v>
      </c>
      <c r="AB23" s="332">
        <v>3641</v>
      </c>
      <c r="AC23" s="12">
        <v>3253</v>
      </c>
      <c r="AD23" s="521">
        <v>4048</v>
      </c>
    </row>
    <row r="24" spans="1:30" ht="20.25" customHeight="1">
      <c r="A24" s="208"/>
      <c r="B24" s="294" t="s">
        <v>3</v>
      </c>
      <c r="C24" s="179" t="s">
        <v>51</v>
      </c>
      <c r="D24" s="310" t="s">
        <v>185</v>
      </c>
      <c r="E24" s="111" t="s">
        <v>185</v>
      </c>
      <c r="F24" s="310" t="s">
        <v>185</v>
      </c>
      <c r="G24" s="111" t="s">
        <v>185</v>
      </c>
      <c r="H24" s="310" t="s">
        <v>185</v>
      </c>
      <c r="I24" s="111" t="s">
        <v>185</v>
      </c>
      <c r="J24" s="310" t="s">
        <v>185</v>
      </c>
      <c r="K24" s="111" t="s">
        <v>185</v>
      </c>
      <c r="L24" s="310" t="s">
        <v>185</v>
      </c>
      <c r="M24" s="111" t="s">
        <v>185</v>
      </c>
      <c r="N24" s="323">
        <v>2900</v>
      </c>
      <c r="O24" s="8">
        <v>2707.0000000000005</v>
      </c>
      <c r="P24" s="323">
        <v>2479</v>
      </c>
      <c r="Q24" s="8">
        <v>2957.9999999999995</v>
      </c>
      <c r="R24" s="323">
        <v>2339</v>
      </c>
      <c r="S24" s="8">
        <v>3175</v>
      </c>
      <c r="T24" s="323">
        <v>2231</v>
      </c>
      <c r="U24" s="8">
        <v>2477</v>
      </c>
      <c r="V24" s="323">
        <v>2539</v>
      </c>
      <c r="W24" s="8">
        <v>2796</v>
      </c>
      <c r="X24" s="323">
        <v>2960</v>
      </c>
      <c r="Y24" s="8">
        <v>3014</v>
      </c>
      <c r="Z24" s="323">
        <v>3105</v>
      </c>
      <c r="AA24" s="8">
        <v>3170</v>
      </c>
      <c r="AB24" s="323">
        <v>3260</v>
      </c>
      <c r="AC24" s="8">
        <v>3395</v>
      </c>
      <c r="AD24" s="522">
        <v>3844</v>
      </c>
    </row>
    <row r="25" spans="1:30" ht="20.25" customHeight="1">
      <c r="A25" s="208"/>
      <c r="B25" s="294" t="s">
        <v>16</v>
      </c>
      <c r="C25" s="179" t="s">
        <v>51</v>
      </c>
      <c r="D25" s="307">
        <v>75950</v>
      </c>
      <c r="E25" s="56">
        <v>80164.6</v>
      </c>
      <c r="F25" s="307">
        <v>86319.2</v>
      </c>
      <c r="G25" s="56">
        <v>94091.8</v>
      </c>
      <c r="H25" s="307">
        <v>99202</v>
      </c>
      <c r="I25" s="24">
        <v>101875.8</v>
      </c>
      <c r="J25" s="311">
        <v>106223.8</v>
      </c>
      <c r="K25" s="24">
        <v>113361.2</v>
      </c>
      <c r="L25" s="311">
        <v>118934</v>
      </c>
      <c r="M25" s="24">
        <v>126500</v>
      </c>
      <c r="N25" s="323">
        <v>1488</v>
      </c>
      <c r="O25" s="8">
        <v>1191</v>
      </c>
      <c r="P25" s="323">
        <v>1074.059</v>
      </c>
      <c r="Q25" s="8">
        <v>1128.869</v>
      </c>
      <c r="R25" s="323">
        <v>1148.84</v>
      </c>
      <c r="S25" s="8">
        <v>1165.57</v>
      </c>
      <c r="T25" s="323">
        <v>1185</v>
      </c>
      <c r="U25" s="8">
        <v>1062.453</v>
      </c>
      <c r="V25" s="323">
        <v>1070.3700000000001</v>
      </c>
      <c r="W25" s="8">
        <v>1075.949</v>
      </c>
      <c r="X25" s="323">
        <v>1124.165</v>
      </c>
      <c r="Y25" s="8">
        <v>1127.217</v>
      </c>
      <c r="Z25" s="323">
        <v>1137</v>
      </c>
      <c r="AA25" s="8">
        <v>1142</v>
      </c>
      <c r="AB25" s="323">
        <v>1210</v>
      </c>
      <c r="AC25" s="8">
        <v>1218.5</v>
      </c>
      <c r="AD25" s="522">
        <v>1235</v>
      </c>
    </row>
    <row r="26" spans="1:30" ht="10.5" customHeight="1">
      <c r="A26" s="208"/>
      <c r="B26" s="294"/>
      <c r="C26" s="179"/>
      <c r="D26" s="307"/>
      <c r="E26" s="56"/>
      <c r="F26" s="307"/>
      <c r="G26" s="56"/>
      <c r="H26" s="307"/>
      <c r="I26" s="24"/>
      <c r="J26" s="311"/>
      <c r="K26" s="24"/>
      <c r="L26" s="311"/>
      <c r="M26" s="24"/>
      <c r="N26" s="323"/>
      <c r="O26" s="8"/>
      <c r="P26" s="323"/>
      <c r="Q26" s="8"/>
      <c r="R26" s="323"/>
      <c r="S26" s="8"/>
      <c r="T26" s="323"/>
      <c r="U26" s="8"/>
      <c r="V26" s="323"/>
      <c r="W26" s="8"/>
      <c r="X26" s="323"/>
      <c r="Y26" s="8"/>
      <c r="Z26" s="323"/>
      <c r="AA26" s="8"/>
      <c r="AB26" s="323"/>
      <c r="AC26" s="8"/>
      <c r="AD26" s="522"/>
    </row>
    <row r="27" spans="1:30" ht="17.25" customHeight="1">
      <c r="A27" s="621" t="s">
        <v>178</v>
      </c>
      <c r="B27" s="622"/>
      <c r="C27" s="180"/>
      <c r="D27" s="208"/>
      <c r="E27" s="4"/>
      <c r="F27" s="208"/>
      <c r="G27" s="4"/>
      <c r="H27" s="208"/>
      <c r="I27" s="4"/>
      <c r="J27" s="208"/>
      <c r="K27" s="4"/>
      <c r="L27" s="208"/>
      <c r="M27" s="4"/>
      <c r="N27" s="208"/>
      <c r="O27" s="4"/>
      <c r="P27" s="208"/>
      <c r="Q27" s="4"/>
      <c r="R27" s="208"/>
      <c r="S27" s="4"/>
      <c r="T27" s="208"/>
      <c r="U27" s="4"/>
      <c r="V27" s="208"/>
      <c r="W27" s="4"/>
      <c r="X27" s="208"/>
      <c r="Y27" s="4"/>
      <c r="Z27" s="208"/>
      <c r="AA27" s="4"/>
      <c r="AB27" s="208"/>
      <c r="AC27" s="4"/>
      <c r="AD27" s="481"/>
    </row>
    <row r="28" spans="1:30" ht="20.25" customHeight="1">
      <c r="A28" s="208"/>
      <c r="B28" s="294" t="s">
        <v>5</v>
      </c>
      <c r="C28" s="179" t="s">
        <v>51</v>
      </c>
      <c r="D28" s="307">
        <v>1500</v>
      </c>
      <c r="E28" s="56">
        <v>2100</v>
      </c>
      <c r="F28" s="307">
        <v>2500</v>
      </c>
      <c r="G28" s="56">
        <v>3264</v>
      </c>
      <c r="H28" s="307">
        <v>3281</v>
      </c>
      <c r="I28" s="24">
        <v>3150</v>
      </c>
      <c r="J28" s="311">
        <v>3356</v>
      </c>
      <c r="K28" s="24">
        <v>3650</v>
      </c>
      <c r="L28" s="311">
        <v>4000</v>
      </c>
      <c r="M28" s="24">
        <v>4500</v>
      </c>
      <c r="N28" s="323">
        <v>4150</v>
      </c>
      <c r="O28" s="8">
        <v>4450</v>
      </c>
      <c r="P28" s="323">
        <v>4559</v>
      </c>
      <c r="Q28" s="8">
        <v>5749</v>
      </c>
      <c r="R28" s="323">
        <v>6372</v>
      </c>
      <c r="S28" s="8">
        <v>6985</v>
      </c>
      <c r="T28" s="323">
        <v>11436</v>
      </c>
      <c r="U28" s="8">
        <v>10927</v>
      </c>
      <c r="V28" s="323">
        <v>10094</v>
      </c>
      <c r="W28" s="8">
        <v>10575</v>
      </c>
      <c r="X28" s="323">
        <v>10925</v>
      </c>
      <c r="Y28" s="8">
        <v>11260</v>
      </c>
      <c r="Z28" s="323">
        <v>11918</v>
      </c>
      <c r="AA28" s="8">
        <v>13285</v>
      </c>
      <c r="AB28" s="323">
        <v>14028</v>
      </c>
      <c r="AC28" s="8">
        <v>15099</v>
      </c>
      <c r="AD28" s="522">
        <v>16083</v>
      </c>
    </row>
    <row r="29" spans="1:30" ht="20.25" customHeight="1">
      <c r="A29" s="208"/>
      <c r="B29" s="294" t="s">
        <v>55</v>
      </c>
      <c r="C29" s="179" t="s">
        <v>51</v>
      </c>
      <c r="D29" s="307">
        <v>1750</v>
      </c>
      <c r="E29" s="56">
        <v>1400</v>
      </c>
      <c r="F29" s="307">
        <v>1200</v>
      </c>
      <c r="G29" s="56">
        <v>1000</v>
      </c>
      <c r="H29" s="307">
        <v>1000</v>
      </c>
      <c r="I29" s="24">
        <v>800</v>
      </c>
      <c r="J29" s="311">
        <v>500</v>
      </c>
      <c r="K29" s="24">
        <v>300</v>
      </c>
      <c r="L29" s="311">
        <v>300</v>
      </c>
      <c r="M29" s="24">
        <v>300</v>
      </c>
      <c r="N29" s="323">
        <v>300</v>
      </c>
      <c r="O29" s="8">
        <v>330</v>
      </c>
      <c r="P29" s="323">
        <v>340</v>
      </c>
      <c r="Q29" s="8">
        <v>350</v>
      </c>
      <c r="R29" s="323">
        <v>360</v>
      </c>
      <c r="S29" s="8">
        <v>380</v>
      </c>
      <c r="T29" s="323">
        <v>393</v>
      </c>
      <c r="U29" s="8">
        <v>407</v>
      </c>
      <c r="V29" s="323">
        <v>422</v>
      </c>
      <c r="W29" s="8">
        <v>437.2</v>
      </c>
      <c r="X29" s="323">
        <v>453</v>
      </c>
      <c r="Y29" s="8">
        <v>469</v>
      </c>
      <c r="Z29" s="323">
        <v>474</v>
      </c>
      <c r="AA29" s="8">
        <v>483</v>
      </c>
      <c r="AB29" s="323">
        <v>497</v>
      </c>
      <c r="AC29" s="8">
        <v>450</v>
      </c>
      <c r="AD29" s="522">
        <v>420</v>
      </c>
    </row>
    <row r="30" spans="1:30" ht="20.25" customHeight="1">
      <c r="A30" s="208"/>
      <c r="B30" s="294" t="s">
        <v>53</v>
      </c>
      <c r="C30" s="179" t="s">
        <v>12</v>
      </c>
      <c r="D30" s="308">
        <v>127.669572</v>
      </c>
      <c r="E30" s="16">
        <v>150.673036</v>
      </c>
      <c r="F30" s="308">
        <v>169.901772</v>
      </c>
      <c r="G30" s="16">
        <v>186.91652599999998</v>
      </c>
      <c r="H30" s="308">
        <v>209.18242</v>
      </c>
      <c r="I30" s="16">
        <v>232.28616699999998</v>
      </c>
      <c r="J30" s="308">
        <v>256.347988</v>
      </c>
      <c r="K30" s="16">
        <v>290.256891</v>
      </c>
      <c r="L30" s="308">
        <v>322.317365</v>
      </c>
      <c r="M30" s="16">
        <v>337.3773895</v>
      </c>
      <c r="N30" s="324">
        <v>374.849759</v>
      </c>
      <c r="O30" s="9">
        <v>415.543268</v>
      </c>
      <c r="P30" s="324">
        <v>424.918048</v>
      </c>
      <c r="Q30" s="9">
        <v>479.255103</v>
      </c>
      <c r="R30" s="324">
        <v>516.2257010000001</v>
      </c>
      <c r="S30" s="9">
        <v>556.4056439999999</v>
      </c>
      <c r="T30" s="324">
        <v>581.813929</v>
      </c>
      <c r="U30" s="9">
        <v>617.948159126</v>
      </c>
      <c r="V30" s="324">
        <v>672.7051570460001</v>
      </c>
      <c r="W30" s="9">
        <v>704.20058</v>
      </c>
      <c r="X30" s="324">
        <v>747.957828</v>
      </c>
      <c r="Y30" s="9">
        <v>792.6</v>
      </c>
      <c r="Z30" s="324">
        <v>819.3153803210498</v>
      </c>
      <c r="AA30" s="9">
        <v>853.2057036839803</v>
      </c>
      <c r="AB30" s="324">
        <v>895.6181537709999</v>
      </c>
      <c r="AC30" s="9">
        <v>917.4579783073207</v>
      </c>
      <c r="AD30" s="523">
        <v>929.1</v>
      </c>
    </row>
    <row r="31" spans="1:30" ht="10.5" customHeight="1">
      <c r="A31" s="208"/>
      <c r="B31" s="294"/>
      <c r="C31" s="179"/>
      <c r="D31" s="308"/>
      <c r="E31" s="16"/>
      <c r="F31" s="308"/>
      <c r="G31" s="16"/>
      <c r="H31" s="308"/>
      <c r="I31" s="16"/>
      <c r="J31" s="308"/>
      <c r="K31" s="16"/>
      <c r="L31" s="308"/>
      <c r="M31" s="16"/>
      <c r="N31" s="324"/>
      <c r="O31" s="9"/>
      <c r="P31" s="324"/>
      <c r="Q31" s="9"/>
      <c r="R31" s="324"/>
      <c r="S31" s="9"/>
      <c r="T31" s="324"/>
      <c r="U31" s="9"/>
      <c r="V31" s="324"/>
      <c r="W31" s="9"/>
      <c r="X31" s="324"/>
      <c r="Y31" s="9"/>
      <c r="Z31" s="324"/>
      <c r="AA31" s="9"/>
      <c r="AB31" s="324"/>
      <c r="AC31" s="9"/>
      <c r="AD31" s="523"/>
    </row>
    <row r="32" spans="1:30" ht="17.25" customHeight="1">
      <c r="A32" s="621" t="s">
        <v>175</v>
      </c>
      <c r="B32" s="622"/>
      <c r="C32" s="180"/>
      <c r="D32" s="208"/>
      <c r="E32" s="4"/>
      <c r="F32" s="208"/>
      <c r="G32" s="4"/>
      <c r="H32" s="208"/>
      <c r="I32" s="4"/>
      <c r="J32" s="208"/>
      <c r="K32" s="4"/>
      <c r="L32" s="208"/>
      <c r="M32" s="4"/>
      <c r="N32" s="208"/>
      <c r="O32" s="4"/>
      <c r="P32" s="208"/>
      <c r="Q32" s="4"/>
      <c r="R32" s="208"/>
      <c r="S32" s="4"/>
      <c r="T32" s="208"/>
      <c r="U32" s="4"/>
      <c r="V32" s="208"/>
      <c r="W32" s="4"/>
      <c r="X32" s="208"/>
      <c r="Y32" s="4"/>
      <c r="Z32" s="208"/>
      <c r="AA32" s="4"/>
      <c r="AB32" s="208"/>
      <c r="AC32" s="4"/>
      <c r="AD32" s="481"/>
    </row>
    <row r="33" spans="1:30" ht="20.25" customHeight="1">
      <c r="A33" s="208"/>
      <c r="B33" s="294" t="s">
        <v>4</v>
      </c>
      <c r="C33" s="179" t="s">
        <v>51</v>
      </c>
      <c r="D33" s="307">
        <v>15472</v>
      </c>
      <c r="E33" s="56">
        <v>14082</v>
      </c>
      <c r="F33" s="307">
        <v>12296</v>
      </c>
      <c r="G33" s="56">
        <v>11699</v>
      </c>
      <c r="H33" s="307">
        <v>10793</v>
      </c>
      <c r="I33" s="24">
        <v>10590</v>
      </c>
      <c r="J33" s="311">
        <v>10504</v>
      </c>
      <c r="K33" s="24">
        <v>9533</v>
      </c>
      <c r="L33" s="311">
        <v>9471.59</v>
      </c>
      <c r="M33" s="24">
        <v>9100</v>
      </c>
      <c r="N33" s="323">
        <v>9600</v>
      </c>
      <c r="O33" s="8">
        <v>9480</v>
      </c>
      <c r="P33" s="323">
        <v>8409</v>
      </c>
      <c r="Q33" s="8">
        <v>8265</v>
      </c>
      <c r="R33" s="323">
        <v>8726</v>
      </c>
      <c r="S33" s="8">
        <v>9765</v>
      </c>
      <c r="T33" s="323">
        <v>3923</v>
      </c>
      <c r="U33" s="8">
        <v>1238</v>
      </c>
      <c r="V33" s="323">
        <v>1772</v>
      </c>
      <c r="W33" s="8">
        <v>1476</v>
      </c>
      <c r="X33" s="323">
        <v>1731</v>
      </c>
      <c r="Y33" s="8">
        <v>515</v>
      </c>
      <c r="Z33" s="323">
        <v>243</v>
      </c>
      <c r="AA33" s="8">
        <v>202</v>
      </c>
      <c r="AB33" s="323">
        <v>153</v>
      </c>
      <c r="AC33" s="8">
        <v>131</v>
      </c>
      <c r="AD33" s="522">
        <v>71</v>
      </c>
    </row>
    <row r="34" spans="1:30" ht="20.25" customHeight="1">
      <c r="A34" s="208"/>
      <c r="B34" s="294" t="s">
        <v>5</v>
      </c>
      <c r="C34" s="179" t="s">
        <v>51</v>
      </c>
      <c r="D34" s="307">
        <v>20547</v>
      </c>
      <c r="E34" s="56">
        <v>22500</v>
      </c>
      <c r="F34" s="307">
        <v>25000</v>
      </c>
      <c r="G34" s="56">
        <v>27458</v>
      </c>
      <c r="H34" s="307">
        <v>27550</v>
      </c>
      <c r="I34" s="24">
        <v>28600</v>
      </c>
      <c r="J34" s="311">
        <v>30437</v>
      </c>
      <c r="K34" s="24">
        <v>32313</v>
      </c>
      <c r="L34" s="311">
        <v>32836.771</v>
      </c>
      <c r="M34" s="24">
        <v>34700</v>
      </c>
      <c r="N34" s="323">
        <v>37710</v>
      </c>
      <c r="O34" s="8">
        <v>37850</v>
      </c>
      <c r="P34" s="323">
        <v>39023</v>
      </c>
      <c r="Q34" s="8">
        <v>40559</v>
      </c>
      <c r="R34" s="323">
        <v>42856</v>
      </c>
      <c r="S34" s="8">
        <v>43206</v>
      </c>
      <c r="T34" s="323">
        <v>41599</v>
      </c>
      <c r="U34" s="8">
        <v>42088</v>
      </c>
      <c r="V34" s="323">
        <v>42394</v>
      </c>
      <c r="W34" s="8">
        <v>43237</v>
      </c>
      <c r="X34" s="323">
        <v>44059</v>
      </c>
      <c r="Y34" s="8">
        <v>44640</v>
      </c>
      <c r="Z34" s="323">
        <v>45329</v>
      </c>
      <c r="AA34" s="8">
        <v>46360</v>
      </c>
      <c r="AB34" s="323">
        <v>47570</v>
      </c>
      <c r="AC34" s="8">
        <v>49093</v>
      </c>
      <c r="AD34" s="522">
        <v>49455</v>
      </c>
    </row>
    <row r="35" spans="1:30" ht="20.25" customHeight="1">
      <c r="A35" s="208"/>
      <c r="B35" s="294" t="s">
        <v>52</v>
      </c>
      <c r="C35" s="179" t="s">
        <v>51</v>
      </c>
      <c r="D35" s="311">
        <v>74100</v>
      </c>
      <c r="E35" s="24">
        <v>53800</v>
      </c>
      <c r="F35" s="311">
        <v>42600</v>
      </c>
      <c r="G35" s="24">
        <v>35300</v>
      </c>
      <c r="H35" s="311">
        <v>30100</v>
      </c>
      <c r="I35" s="24">
        <v>26100</v>
      </c>
      <c r="J35" s="311">
        <v>23200</v>
      </c>
      <c r="K35" s="24">
        <v>20900</v>
      </c>
      <c r="L35" s="311">
        <v>19000</v>
      </c>
      <c r="M35" s="24">
        <v>16400</v>
      </c>
      <c r="N35" s="323">
        <v>16000</v>
      </c>
      <c r="O35" s="8">
        <v>15900</v>
      </c>
      <c r="P35" s="323">
        <v>15850</v>
      </c>
      <c r="Q35" s="8">
        <v>15780</v>
      </c>
      <c r="R35" s="323">
        <v>15940</v>
      </c>
      <c r="S35" s="8">
        <v>16540</v>
      </c>
      <c r="T35" s="323">
        <v>17473</v>
      </c>
      <c r="U35" s="8">
        <v>17497</v>
      </c>
      <c r="V35" s="323">
        <v>16726</v>
      </c>
      <c r="W35" s="8">
        <v>16619</v>
      </c>
      <c r="X35" s="323">
        <v>16597</v>
      </c>
      <c r="Y35" s="8">
        <v>16336</v>
      </c>
      <c r="Z35" s="323">
        <v>16003</v>
      </c>
      <c r="AA35" s="8">
        <v>15466</v>
      </c>
      <c r="AB35" s="323">
        <v>14529</v>
      </c>
      <c r="AC35" s="8">
        <v>13625</v>
      </c>
      <c r="AD35" s="522">
        <v>13564</v>
      </c>
    </row>
    <row r="36" spans="1:30" ht="20.25" customHeight="1">
      <c r="A36" s="208"/>
      <c r="B36" s="294" t="s">
        <v>55</v>
      </c>
      <c r="C36" s="179" t="s">
        <v>51</v>
      </c>
      <c r="D36" s="311">
        <v>1250</v>
      </c>
      <c r="E36" s="24">
        <v>1200</v>
      </c>
      <c r="F36" s="311">
        <v>1100</v>
      </c>
      <c r="G36" s="24">
        <v>1000</v>
      </c>
      <c r="H36" s="311">
        <v>500</v>
      </c>
      <c r="I36" s="24">
        <v>400</v>
      </c>
      <c r="J36" s="311">
        <v>350</v>
      </c>
      <c r="K36" s="24">
        <v>300</v>
      </c>
      <c r="L36" s="311">
        <v>250</v>
      </c>
      <c r="M36" s="24">
        <v>200</v>
      </c>
      <c r="N36" s="323">
        <v>150</v>
      </c>
      <c r="O36" s="8">
        <v>150</v>
      </c>
      <c r="P36" s="323">
        <v>130</v>
      </c>
      <c r="Q36" s="8">
        <v>125</v>
      </c>
      <c r="R36" s="323">
        <v>120</v>
      </c>
      <c r="S36" s="8">
        <v>130</v>
      </c>
      <c r="T36" s="323">
        <v>123</v>
      </c>
      <c r="U36" s="8">
        <v>126</v>
      </c>
      <c r="V36" s="323">
        <v>119</v>
      </c>
      <c r="W36" s="8">
        <v>119</v>
      </c>
      <c r="X36" s="323">
        <v>119</v>
      </c>
      <c r="Y36" s="8">
        <v>116</v>
      </c>
      <c r="Z36" s="323">
        <v>114</v>
      </c>
      <c r="AA36" s="8">
        <v>111</v>
      </c>
      <c r="AB36" s="323">
        <v>103</v>
      </c>
      <c r="AC36" s="8">
        <v>98</v>
      </c>
      <c r="AD36" s="522">
        <v>95</v>
      </c>
    </row>
    <row r="37" spans="1:30" ht="20.25" customHeight="1">
      <c r="A37" s="208"/>
      <c r="B37" s="294" t="s">
        <v>1</v>
      </c>
      <c r="C37" s="179" t="s">
        <v>12</v>
      </c>
      <c r="D37" s="308">
        <v>202.22113099999999</v>
      </c>
      <c r="E37" s="16">
        <v>223.806593</v>
      </c>
      <c r="F37" s="308">
        <v>253.282174</v>
      </c>
      <c r="G37" s="16">
        <v>278.820829</v>
      </c>
      <c r="H37" s="308">
        <v>300.809533</v>
      </c>
      <c r="I37" s="16">
        <v>339.95080099999996</v>
      </c>
      <c r="J37" s="308">
        <v>364.467784</v>
      </c>
      <c r="K37" s="16">
        <v>394.93188299999997</v>
      </c>
      <c r="L37" s="308">
        <v>431.198113</v>
      </c>
      <c r="M37" s="16">
        <v>449.601111</v>
      </c>
      <c r="N37" s="324">
        <v>491.928746</v>
      </c>
      <c r="O37" s="9">
        <v>522.799629</v>
      </c>
      <c r="P37" s="324">
        <v>532.5487489999999</v>
      </c>
      <c r="Q37" s="9">
        <v>564.606152</v>
      </c>
      <c r="R37" s="324">
        <v>575.012324</v>
      </c>
      <c r="S37" s="9">
        <v>607.4917499999999</v>
      </c>
      <c r="T37" s="324">
        <v>617.881554</v>
      </c>
      <c r="U37" s="9">
        <v>642.96843</v>
      </c>
      <c r="V37" s="324">
        <v>652.1726759999999</v>
      </c>
      <c r="W37" s="9">
        <v>680.122354</v>
      </c>
      <c r="X37" s="324">
        <v>710.720786</v>
      </c>
      <c r="Y37" s="9">
        <v>725.3</v>
      </c>
      <c r="Z37" s="324">
        <v>753.018677118699</v>
      </c>
      <c r="AA37" s="9">
        <v>780.9630333972533</v>
      </c>
      <c r="AB37" s="324">
        <v>806.530150775</v>
      </c>
      <c r="AC37" s="9">
        <v>831.2730425037961</v>
      </c>
      <c r="AD37" s="523">
        <v>854.8</v>
      </c>
    </row>
    <row r="38" spans="1:30" ht="10.5" customHeight="1">
      <c r="A38" s="208"/>
      <c r="B38" s="294"/>
      <c r="C38" s="180"/>
      <c r="D38" s="208"/>
      <c r="E38" s="4"/>
      <c r="F38" s="208"/>
      <c r="G38" s="4"/>
      <c r="H38" s="208"/>
      <c r="I38" s="4"/>
      <c r="J38" s="208"/>
      <c r="K38" s="4"/>
      <c r="L38" s="208"/>
      <c r="M38" s="4"/>
      <c r="N38" s="208"/>
      <c r="O38" s="4"/>
      <c r="P38" s="208"/>
      <c r="Q38" s="4"/>
      <c r="R38" s="208"/>
      <c r="S38" s="4"/>
      <c r="T38" s="208"/>
      <c r="U38" s="4"/>
      <c r="V38" s="208"/>
      <c r="W38" s="4"/>
      <c r="X38" s="208"/>
      <c r="Y38" s="4"/>
      <c r="Z38" s="208"/>
      <c r="AA38" s="4"/>
      <c r="AB38" s="208"/>
      <c r="AC38" s="4"/>
      <c r="AD38" s="481"/>
    </row>
    <row r="39" spans="1:30" ht="17.25" customHeight="1">
      <c r="A39" s="621" t="s">
        <v>176</v>
      </c>
      <c r="B39" s="622"/>
      <c r="C39" s="180"/>
      <c r="D39" s="208"/>
      <c r="E39" s="4"/>
      <c r="F39" s="208"/>
      <c r="G39" s="4"/>
      <c r="H39" s="208"/>
      <c r="I39" s="4"/>
      <c r="J39" s="208"/>
      <c r="K39" s="4"/>
      <c r="L39" s="208"/>
      <c r="M39" s="4"/>
      <c r="N39" s="208"/>
      <c r="O39" s="4"/>
      <c r="P39" s="208"/>
      <c r="Q39" s="4"/>
      <c r="R39" s="208"/>
      <c r="S39" s="4"/>
      <c r="T39" s="208"/>
      <c r="U39" s="4"/>
      <c r="V39" s="208"/>
      <c r="W39" s="4"/>
      <c r="X39" s="208"/>
      <c r="Y39" s="4"/>
      <c r="Z39" s="208"/>
      <c r="AA39" s="4"/>
      <c r="AB39" s="208"/>
      <c r="AC39" s="4"/>
      <c r="AD39" s="481"/>
    </row>
    <row r="40" spans="1:30" ht="20.25" customHeight="1">
      <c r="A40" s="208"/>
      <c r="B40" s="294" t="s">
        <v>56</v>
      </c>
      <c r="C40" s="179" t="s">
        <v>51</v>
      </c>
      <c r="D40" s="307">
        <v>1400</v>
      </c>
      <c r="E40" s="56">
        <v>1500</v>
      </c>
      <c r="F40" s="307">
        <v>1600</v>
      </c>
      <c r="G40" s="56">
        <v>1700</v>
      </c>
      <c r="H40" s="307">
        <v>1800</v>
      </c>
      <c r="I40" s="56">
        <v>1900</v>
      </c>
      <c r="J40" s="307">
        <v>2000</v>
      </c>
      <c r="K40" s="24">
        <v>2100</v>
      </c>
      <c r="L40" s="311">
        <v>2200</v>
      </c>
      <c r="M40" s="24">
        <v>2300</v>
      </c>
      <c r="N40" s="323">
        <v>2400</v>
      </c>
      <c r="O40" s="8">
        <v>2460</v>
      </c>
      <c r="P40" s="323">
        <v>2430</v>
      </c>
      <c r="Q40" s="8">
        <v>2410</v>
      </c>
      <c r="R40" s="323">
        <v>2375</v>
      </c>
      <c r="S40" s="8">
        <v>2345</v>
      </c>
      <c r="T40" s="323">
        <v>2289</v>
      </c>
      <c r="U40" s="8">
        <v>2456</v>
      </c>
      <c r="V40" s="323">
        <v>2241</v>
      </c>
      <c r="W40" s="8">
        <v>2286</v>
      </c>
      <c r="X40" s="323">
        <v>2325</v>
      </c>
      <c r="Y40" s="8">
        <v>2344</v>
      </c>
      <c r="Z40" s="323">
        <v>2331</v>
      </c>
      <c r="AA40" s="8">
        <v>2320</v>
      </c>
      <c r="AB40" s="323">
        <v>2283</v>
      </c>
      <c r="AC40" s="8">
        <v>2306.2</v>
      </c>
      <c r="AD40" s="522">
        <v>2267</v>
      </c>
    </row>
    <row r="41" spans="1:30" ht="20.25" customHeight="1" thickBot="1">
      <c r="A41" s="233"/>
      <c r="B41" s="299" t="s">
        <v>53</v>
      </c>
      <c r="C41" s="181" t="s">
        <v>12</v>
      </c>
      <c r="D41" s="312">
        <v>13.67242</v>
      </c>
      <c r="E41" s="25">
        <v>14.249422</v>
      </c>
      <c r="F41" s="321">
        <v>15.694196</v>
      </c>
      <c r="G41" s="25">
        <v>14.625164</v>
      </c>
      <c r="H41" s="321">
        <v>18.587246</v>
      </c>
      <c r="I41" s="25">
        <v>17.308561</v>
      </c>
      <c r="J41" s="321">
        <v>21.285111</v>
      </c>
      <c r="K41" s="25">
        <v>20.531867</v>
      </c>
      <c r="L41" s="321">
        <v>25.335838</v>
      </c>
      <c r="M41" s="25">
        <v>22.471735</v>
      </c>
      <c r="N41" s="326">
        <v>27.244112</v>
      </c>
      <c r="O41" s="88">
        <v>26.773018</v>
      </c>
      <c r="P41" s="326">
        <v>27.479469</v>
      </c>
      <c r="Q41" s="88">
        <v>26.955368</v>
      </c>
      <c r="R41" s="326">
        <v>23.790084</v>
      </c>
      <c r="S41" s="88">
        <v>27.073097</v>
      </c>
      <c r="T41" s="326">
        <v>28.729236999999998</v>
      </c>
      <c r="U41" s="88">
        <v>28.190194</v>
      </c>
      <c r="V41" s="326">
        <v>25.833774</v>
      </c>
      <c r="W41" s="88">
        <v>20.471059</v>
      </c>
      <c r="X41" s="326">
        <v>23.836636</v>
      </c>
      <c r="Y41" s="88">
        <v>22.5</v>
      </c>
      <c r="Z41" s="326">
        <v>24.964751</v>
      </c>
      <c r="AA41" s="88">
        <v>25.391959137931035</v>
      </c>
      <c r="AB41" s="324">
        <v>26.650797</v>
      </c>
      <c r="AC41" s="88">
        <v>21.843054529411766</v>
      </c>
      <c r="AD41" s="523">
        <v>25.5</v>
      </c>
    </row>
    <row r="42" spans="1:30" s="6" customFormat="1" ht="20.25" customHeight="1">
      <c r="A42" s="234" t="s">
        <v>25</v>
      </c>
      <c r="B42" s="239"/>
      <c r="C42" s="168"/>
      <c r="D42" s="313"/>
      <c r="E42" s="168"/>
      <c r="F42" s="313"/>
      <c r="G42" s="168"/>
      <c r="H42" s="313"/>
      <c r="I42" s="168"/>
      <c r="J42" s="313"/>
      <c r="K42" s="168"/>
      <c r="L42" s="313"/>
      <c r="M42" s="168"/>
      <c r="N42" s="327"/>
      <c r="O42" s="17"/>
      <c r="P42" s="327"/>
      <c r="Q42" s="17"/>
      <c r="R42" s="327"/>
      <c r="S42" s="17"/>
      <c r="T42" s="327"/>
      <c r="U42" s="17"/>
      <c r="V42" s="327"/>
      <c r="W42" s="17"/>
      <c r="X42" s="327"/>
      <c r="Y42" s="17"/>
      <c r="Z42" s="207"/>
      <c r="AA42" s="20"/>
      <c r="AB42" s="478" t="s">
        <v>10</v>
      </c>
      <c r="AC42" s="20"/>
      <c r="AD42" s="524"/>
    </row>
    <row r="43" spans="1:44" s="6" customFormat="1" ht="20.25" customHeight="1">
      <c r="A43" s="625" t="s">
        <v>173</v>
      </c>
      <c r="B43" s="622"/>
      <c r="C43" s="51"/>
      <c r="D43" s="314">
        <v>269.46127424074</v>
      </c>
      <c r="E43" s="51">
        <v>262.50793369644</v>
      </c>
      <c r="F43" s="314">
        <v>288.73008999894</v>
      </c>
      <c r="G43" s="51">
        <v>289.72696776931997</v>
      </c>
      <c r="H43" s="314">
        <v>268.80772248016</v>
      </c>
      <c r="I43" s="51">
        <v>305.2920098872</v>
      </c>
      <c r="J43" s="314">
        <v>292.2148897499</v>
      </c>
      <c r="K43" s="51">
        <v>311.76398137964</v>
      </c>
      <c r="L43" s="314">
        <v>299.33903078124</v>
      </c>
      <c r="M43" s="51">
        <v>240.1901185343</v>
      </c>
      <c r="N43" s="314">
        <v>245.75792959312</v>
      </c>
      <c r="O43" s="51">
        <v>258.04716078518</v>
      </c>
      <c r="P43" s="314">
        <v>244.75220443622</v>
      </c>
      <c r="Q43" s="51">
        <v>257.98407272964005</v>
      </c>
      <c r="R43" s="314">
        <v>255.42033690218</v>
      </c>
      <c r="S43" s="51">
        <v>244.60926364611998</v>
      </c>
      <c r="T43" s="314">
        <v>266.61040083942</v>
      </c>
      <c r="U43" s="51">
        <v>259.35991231242</v>
      </c>
      <c r="V43" s="314">
        <v>243.48937082407588</v>
      </c>
      <c r="W43" s="51">
        <v>220.44592029268003</v>
      </c>
      <c r="X43" s="314">
        <v>231.15597883962005</v>
      </c>
      <c r="Y43" s="51">
        <v>222.41164440156</v>
      </c>
      <c r="Z43" s="314">
        <v>215.4846024946</v>
      </c>
      <c r="AA43" s="51">
        <v>212.26914481293412</v>
      </c>
      <c r="AB43" s="314">
        <v>210.7406596429065</v>
      </c>
      <c r="AC43" s="51">
        <v>216.22198868935197</v>
      </c>
      <c r="AD43" s="482">
        <v>206.9</v>
      </c>
      <c r="AE43" s="52"/>
      <c r="AF43" s="4"/>
      <c r="AG43" s="52"/>
      <c r="AH43" s="48"/>
      <c r="AI43" s="48"/>
      <c r="AJ43" s="48"/>
      <c r="AK43" s="48"/>
      <c r="AL43" s="48"/>
      <c r="AM43" s="48"/>
      <c r="AN43" s="48"/>
      <c r="AO43" s="48"/>
      <c r="AP43" s="48"/>
      <c r="AQ43" s="48"/>
      <c r="AR43" s="48"/>
    </row>
    <row r="44" spans="1:44" s="6" customFormat="1" ht="20.25" customHeight="1">
      <c r="A44" s="626" t="s">
        <v>17</v>
      </c>
      <c r="B44" s="627"/>
      <c r="C44" s="78"/>
      <c r="D44" s="315">
        <v>20.509439999999998</v>
      </c>
      <c r="E44" s="78">
        <v>22.73952</v>
      </c>
      <c r="F44" s="315">
        <v>25.832639999999998</v>
      </c>
      <c r="G44" s="78">
        <v>28.18752</v>
      </c>
      <c r="H44" s="315">
        <v>30.541439999999998</v>
      </c>
      <c r="I44" s="78">
        <v>32.83488</v>
      </c>
      <c r="J44" s="315">
        <v>35.126400000000004</v>
      </c>
      <c r="K44" s="78">
        <v>37.93728</v>
      </c>
      <c r="L44" s="315">
        <v>41.06304</v>
      </c>
      <c r="M44" s="78">
        <v>43.344</v>
      </c>
      <c r="N44" s="328">
        <v>42.91104</v>
      </c>
      <c r="O44" s="79">
        <v>53.839439999999996</v>
      </c>
      <c r="P44" s="328">
        <v>54.557832</v>
      </c>
      <c r="Q44" s="79">
        <v>49.119167999999995</v>
      </c>
      <c r="R44" s="328">
        <v>44.0337024</v>
      </c>
      <c r="S44" s="79">
        <v>40.852156799999996</v>
      </c>
      <c r="T44" s="328">
        <v>51.59328</v>
      </c>
      <c r="U44" s="79">
        <v>53.492774399999995</v>
      </c>
      <c r="V44" s="328">
        <v>48.2571648</v>
      </c>
      <c r="W44" s="79">
        <v>41.3549568</v>
      </c>
      <c r="X44" s="328">
        <v>39.81312</v>
      </c>
      <c r="Y44" s="79">
        <v>38.70336</v>
      </c>
      <c r="Z44" s="328">
        <v>37.39488</v>
      </c>
      <c r="AA44" s="79">
        <v>37.61472</v>
      </c>
      <c r="AB44" s="328">
        <v>38.85696</v>
      </c>
      <c r="AC44" s="79">
        <v>35.71488</v>
      </c>
      <c r="AD44" s="525">
        <v>35.3</v>
      </c>
      <c r="AF44" s="4"/>
      <c r="AG44" s="52"/>
      <c r="AH44" s="48"/>
      <c r="AI44" s="48"/>
      <c r="AJ44" s="48"/>
      <c r="AK44" s="48"/>
      <c r="AL44" s="48"/>
      <c r="AM44" s="48"/>
      <c r="AN44" s="48"/>
      <c r="AO44" s="48"/>
      <c r="AP44" s="48"/>
      <c r="AQ44" s="48"/>
      <c r="AR44" s="48"/>
    </row>
    <row r="45" spans="1:44" s="6" customFormat="1" ht="20.25" customHeight="1">
      <c r="A45" s="626" t="s">
        <v>16</v>
      </c>
      <c r="B45" s="627"/>
      <c r="C45" s="78"/>
      <c r="D45" s="315">
        <v>12.12</v>
      </c>
      <c r="E45" s="78">
        <v>13.635</v>
      </c>
      <c r="F45" s="315">
        <v>15.15</v>
      </c>
      <c r="G45" s="78">
        <v>16.62359</v>
      </c>
      <c r="H45" s="315">
        <v>18.556729999999998</v>
      </c>
      <c r="I45" s="78">
        <v>17.42755</v>
      </c>
      <c r="J45" s="315">
        <v>23.60067</v>
      </c>
      <c r="K45" s="78">
        <v>26.88822</v>
      </c>
      <c r="L45" s="315">
        <v>30.535532</v>
      </c>
      <c r="M45" s="78">
        <v>32.9765</v>
      </c>
      <c r="N45" s="328">
        <v>42.016</v>
      </c>
      <c r="O45" s="79">
        <v>37.90833</v>
      </c>
      <c r="P45" s="328">
        <v>37.78309</v>
      </c>
      <c r="Q45" s="79">
        <v>41.68573000000001</v>
      </c>
      <c r="R45" s="328">
        <v>43.80572</v>
      </c>
      <c r="S45" s="79">
        <v>41.53827</v>
      </c>
      <c r="T45" s="328">
        <v>50.264669999999995</v>
      </c>
      <c r="U45" s="79">
        <v>48.81936</v>
      </c>
      <c r="V45" s="328">
        <v>46.76401</v>
      </c>
      <c r="W45" s="79">
        <v>46.34082</v>
      </c>
      <c r="X45" s="328">
        <v>47.00843</v>
      </c>
      <c r="Y45" s="79">
        <v>43.52494</v>
      </c>
      <c r="Z45" s="328">
        <v>41.723099999999995</v>
      </c>
      <c r="AA45" s="79">
        <v>35.79743</v>
      </c>
      <c r="AB45" s="328">
        <v>36.45696</v>
      </c>
      <c r="AC45" s="79">
        <v>36.95792</v>
      </c>
      <c r="AD45" s="525">
        <v>35.7</v>
      </c>
      <c r="AF45" s="4"/>
      <c r="AG45" s="52"/>
      <c r="AH45" s="48"/>
      <c r="AI45" s="48"/>
      <c r="AJ45" s="48"/>
      <c r="AK45" s="48"/>
      <c r="AL45" s="48"/>
      <c r="AM45" s="48"/>
      <c r="AN45" s="48"/>
      <c r="AO45" s="48"/>
      <c r="AP45" s="48"/>
      <c r="AQ45" s="48"/>
      <c r="AR45" s="48"/>
    </row>
    <row r="46" spans="1:44" s="6" customFormat="1" ht="20.25" customHeight="1">
      <c r="A46" s="300"/>
      <c r="B46" s="294" t="s">
        <v>5</v>
      </c>
      <c r="C46" s="78"/>
      <c r="D46" s="315">
        <v>0.54</v>
      </c>
      <c r="E46" s="78">
        <v>1.404</v>
      </c>
      <c r="F46" s="315">
        <v>1.9440000000000002</v>
      </c>
      <c r="G46" s="78">
        <v>2.376</v>
      </c>
      <c r="H46" s="315">
        <v>2.6676</v>
      </c>
      <c r="I46" s="78">
        <v>2.754</v>
      </c>
      <c r="J46" s="315">
        <v>2.9818800000000003</v>
      </c>
      <c r="K46" s="78">
        <v>3.43332</v>
      </c>
      <c r="L46" s="315">
        <v>3.5377786799999997</v>
      </c>
      <c r="M46" s="78">
        <v>3.8880000000000003</v>
      </c>
      <c r="N46" s="328">
        <v>3.9841200000000003</v>
      </c>
      <c r="O46" s="79">
        <v>3.9420000000000006</v>
      </c>
      <c r="P46" s="328">
        <v>3.78216</v>
      </c>
      <c r="Q46" s="79">
        <v>3.2011200000000004</v>
      </c>
      <c r="R46" s="328">
        <v>2.97648</v>
      </c>
      <c r="S46" s="79">
        <v>4.2163200000000005</v>
      </c>
      <c r="T46" s="328">
        <v>4.2822000000000005</v>
      </c>
      <c r="U46" s="79">
        <v>4.393440000000001</v>
      </c>
      <c r="V46" s="328">
        <v>5.3136</v>
      </c>
      <c r="W46" s="79">
        <v>5.40756</v>
      </c>
      <c r="X46" s="328">
        <v>5.53176</v>
      </c>
      <c r="Y46" s="79">
        <v>5.65704</v>
      </c>
      <c r="Z46" s="328">
        <v>5.90004</v>
      </c>
      <c r="AA46" s="79">
        <v>5.78124</v>
      </c>
      <c r="AB46" s="328">
        <v>5.861160000000001</v>
      </c>
      <c r="AC46" s="79">
        <v>6.1257600000000005</v>
      </c>
      <c r="AD46" s="525">
        <v>6</v>
      </c>
      <c r="AF46" s="4"/>
      <c r="AG46" s="52"/>
      <c r="AH46" s="48"/>
      <c r="AI46" s="48"/>
      <c r="AJ46" s="48"/>
      <c r="AK46" s="48"/>
      <c r="AL46" s="48"/>
      <c r="AM46" s="48"/>
      <c r="AN46" s="48"/>
      <c r="AO46" s="48"/>
      <c r="AP46" s="48"/>
      <c r="AQ46" s="48"/>
      <c r="AR46" s="48"/>
    </row>
    <row r="47" spans="1:44" s="6" customFormat="1" ht="20.25" customHeight="1">
      <c r="A47" s="300"/>
      <c r="B47" s="294" t="s">
        <v>2</v>
      </c>
      <c r="C47" s="78"/>
      <c r="D47" s="315">
        <v>12.4</v>
      </c>
      <c r="E47" s="78">
        <v>13.33</v>
      </c>
      <c r="F47" s="315">
        <v>16.74</v>
      </c>
      <c r="G47" s="78">
        <v>19.58766</v>
      </c>
      <c r="H47" s="315">
        <v>19.00114</v>
      </c>
      <c r="I47" s="78">
        <v>20.334139999999998</v>
      </c>
      <c r="J47" s="315">
        <v>20.91074</v>
      </c>
      <c r="K47" s="78">
        <v>16.890040000000003</v>
      </c>
      <c r="L47" s="315">
        <v>15.94175</v>
      </c>
      <c r="M47" s="78">
        <v>15.1838</v>
      </c>
      <c r="N47" s="328">
        <v>15.16768</v>
      </c>
      <c r="O47" s="79">
        <v>15.984052599999998</v>
      </c>
      <c r="P47" s="328">
        <v>16.05056</v>
      </c>
      <c r="Q47" s="79">
        <v>17.98</v>
      </c>
      <c r="R47" s="328">
        <v>15.016399999999999</v>
      </c>
      <c r="S47" s="79">
        <v>14.36044</v>
      </c>
      <c r="T47" s="328">
        <v>13.43292</v>
      </c>
      <c r="U47" s="79">
        <v>12.37768</v>
      </c>
      <c r="V47" s="328">
        <v>25.83664</v>
      </c>
      <c r="W47" s="79">
        <v>13.37464</v>
      </c>
      <c r="X47" s="328">
        <v>15.36732</v>
      </c>
      <c r="Y47" s="79">
        <v>15.004</v>
      </c>
      <c r="Z47" s="328">
        <v>15.88378</v>
      </c>
      <c r="AA47" s="79">
        <v>17.05434</v>
      </c>
      <c r="AB47" s="328">
        <v>19.375</v>
      </c>
      <c r="AC47" s="79">
        <v>22.590283420000002</v>
      </c>
      <c r="AD47" s="525">
        <v>20.6</v>
      </c>
      <c r="AF47" s="4"/>
      <c r="AG47" s="52"/>
      <c r="AH47" s="48"/>
      <c r="AI47" s="48"/>
      <c r="AJ47" s="48"/>
      <c r="AK47" s="48"/>
      <c r="AL47" s="48"/>
      <c r="AM47" s="48"/>
      <c r="AN47" s="48"/>
      <c r="AO47" s="48"/>
      <c r="AP47" s="48"/>
      <c r="AQ47" s="48"/>
      <c r="AR47" s="48"/>
    </row>
    <row r="48" spans="1:44" s="6" customFormat="1" ht="20.25" customHeight="1">
      <c r="A48" s="300"/>
      <c r="B48" s="294" t="s">
        <v>89</v>
      </c>
      <c r="C48" s="78"/>
      <c r="D48" s="315">
        <v>4.68996</v>
      </c>
      <c r="E48" s="78">
        <v>4.28146</v>
      </c>
      <c r="F48" s="315">
        <v>2.6866</v>
      </c>
      <c r="G48" s="78">
        <v>2.71396</v>
      </c>
      <c r="H48" s="315">
        <v>1.66516</v>
      </c>
      <c r="I48" s="78">
        <v>1.482</v>
      </c>
      <c r="J48" s="315">
        <v>1.292</v>
      </c>
      <c r="K48" s="78">
        <v>0.95</v>
      </c>
      <c r="L48" s="315">
        <v>0.76</v>
      </c>
      <c r="M48" s="78">
        <v>0.684</v>
      </c>
      <c r="N48" s="328">
        <v>0.57</v>
      </c>
      <c r="O48" s="79">
        <v>0.57</v>
      </c>
      <c r="P48" s="328">
        <v>0.551</v>
      </c>
      <c r="Q48" s="79">
        <v>0.5434</v>
      </c>
      <c r="R48" s="328">
        <v>0.5377000000000001</v>
      </c>
      <c r="S48" s="79">
        <v>0.532</v>
      </c>
      <c r="T48" s="328">
        <v>0.5415</v>
      </c>
      <c r="U48" s="79">
        <v>0.5415</v>
      </c>
      <c r="V48" s="328">
        <v>0.5415</v>
      </c>
      <c r="W48" s="79">
        <v>0.54188</v>
      </c>
      <c r="X48" s="328">
        <v>0.54188</v>
      </c>
      <c r="Y48" s="79">
        <v>0.5415</v>
      </c>
      <c r="Z48" s="328">
        <v>0.5357999999999999</v>
      </c>
      <c r="AA48" s="79">
        <v>0.5263</v>
      </c>
      <c r="AB48" s="328">
        <v>0.51034</v>
      </c>
      <c r="AC48" s="79">
        <v>0.494</v>
      </c>
      <c r="AD48" s="525">
        <v>0.5</v>
      </c>
      <c r="AF48" s="4"/>
      <c r="AG48" s="52"/>
      <c r="AH48" s="48"/>
      <c r="AI48" s="48"/>
      <c r="AJ48" s="48"/>
      <c r="AK48" s="48"/>
      <c r="AL48" s="48"/>
      <c r="AM48" s="48"/>
      <c r="AN48" s="48"/>
      <c r="AO48" s="48"/>
      <c r="AP48" s="48"/>
      <c r="AQ48" s="48"/>
      <c r="AR48" s="48"/>
    </row>
    <row r="49" spans="1:44" s="6" customFormat="1" ht="20.25" customHeight="1">
      <c r="A49" s="300"/>
      <c r="B49" s="294" t="s">
        <v>53</v>
      </c>
      <c r="C49" s="78"/>
      <c r="D49" s="315">
        <v>27.633874240740003</v>
      </c>
      <c r="E49" s="78">
        <v>29.64595369644</v>
      </c>
      <c r="F49" s="315">
        <v>30.84084999894</v>
      </c>
      <c r="G49" s="78">
        <v>31.75823776932</v>
      </c>
      <c r="H49" s="315">
        <v>31.83165248016</v>
      </c>
      <c r="I49" s="78">
        <v>35.7554398872</v>
      </c>
      <c r="J49" s="315">
        <v>38.36719974989999</v>
      </c>
      <c r="K49" s="78">
        <v>42.65712137964</v>
      </c>
      <c r="L49" s="315">
        <v>47.404930101240005</v>
      </c>
      <c r="M49" s="78">
        <v>48.0498185343</v>
      </c>
      <c r="N49" s="328">
        <v>56.02108959312</v>
      </c>
      <c r="O49" s="79">
        <v>61.16333818518001</v>
      </c>
      <c r="P49" s="328">
        <v>61.19204243622</v>
      </c>
      <c r="Q49" s="79">
        <v>63.81529472964</v>
      </c>
      <c r="R49" s="328">
        <v>66.10969450217999</v>
      </c>
      <c r="S49" s="79">
        <v>66.91839684612</v>
      </c>
      <c r="T49" s="328">
        <v>72.32575083942</v>
      </c>
      <c r="U49" s="79">
        <v>75.63179791242001</v>
      </c>
      <c r="V49" s="328">
        <v>78.49229602407587</v>
      </c>
      <c r="W49" s="79">
        <v>77.14462349268</v>
      </c>
      <c r="X49" s="328">
        <v>80.33538883962001</v>
      </c>
      <c r="Y49" s="79">
        <v>79.89472440156</v>
      </c>
      <c r="Z49" s="328">
        <v>79.9473224946</v>
      </c>
      <c r="AA49" s="79">
        <v>82.76471481293413</v>
      </c>
      <c r="AB49" s="328">
        <v>81.20455964290649</v>
      </c>
      <c r="AC49" s="79">
        <v>82.715785269352</v>
      </c>
      <c r="AD49" s="525">
        <v>83.4</v>
      </c>
      <c r="AF49" s="4"/>
      <c r="AG49" s="52"/>
      <c r="AH49" s="48"/>
      <c r="AI49" s="48"/>
      <c r="AJ49" s="48"/>
      <c r="AK49" s="48"/>
      <c r="AL49" s="48"/>
      <c r="AM49" s="48"/>
      <c r="AN49" s="48"/>
      <c r="AO49" s="48"/>
      <c r="AP49" s="48"/>
      <c r="AQ49" s="48"/>
      <c r="AR49" s="48"/>
    </row>
    <row r="50" spans="1:33" s="6" customFormat="1" ht="20.25" customHeight="1">
      <c r="A50" s="301"/>
      <c r="B50" s="294" t="s">
        <v>85</v>
      </c>
      <c r="C50" s="80"/>
      <c r="D50" s="316">
        <v>191.568</v>
      </c>
      <c r="E50" s="80">
        <v>177.472</v>
      </c>
      <c r="F50" s="316">
        <v>195.536</v>
      </c>
      <c r="G50" s="80">
        <v>188.48</v>
      </c>
      <c r="H50" s="316">
        <v>164.544</v>
      </c>
      <c r="I50" s="80">
        <v>194.704</v>
      </c>
      <c r="J50" s="316">
        <v>169.936</v>
      </c>
      <c r="K50" s="80">
        <v>183.008</v>
      </c>
      <c r="L50" s="316">
        <v>160.096</v>
      </c>
      <c r="M50" s="80">
        <v>96.064</v>
      </c>
      <c r="N50" s="329">
        <v>85.088</v>
      </c>
      <c r="O50" s="81">
        <v>84.64</v>
      </c>
      <c r="P50" s="329">
        <v>70.83552</v>
      </c>
      <c r="Q50" s="81">
        <v>81.63936</v>
      </c>
      <c r="R50" s="329">
        <v>82.94064</v>
      </c>
      <c r="S50" s="81">
        <v>76.19168</v>
      </c>
      <c r="T50" s="329">
        <v>74.17008</v>
      </c>
      <c r="U50" s="81">
        <v>64.10336</v>
      </c>
      <c r="V50" s="329">
        <v>38.28416</v>
      </c>
      <c r="W50" s="81">
        <v>36.28144</v>
      </c>
      <c r="X50" s="329">
        <v>42.558080000000004</v>
      </c>
      <c r="Y50" s="81">
        <v>39.08608</v>
      </c>
      <c r="Z50" s="329">
        <v>34.09968</v>
      </c>
      <c r="AA50" s="81">
        <v>32.7304</v>
      </c>
      <c r="AB50" s="329">
        <v>28.47568</v>
      </c>
      <c r="AC50" s="81">
        <v>31.62336</v>
      </c>
      <c r="AD50" s="526">
        <v>25.4</v>
      </c>
      <c r="AE50" s="52"/>
      <c r="AF50" s="4"/>
      <c r="AG50" s="52"/>
    </row>
    <row r="51" spans="1:30" s="6" customFormat="1" ht="20.25" customHeight="1">
      <c r="A51" s="300"/>
      <c r="B51" s="294"/>
      <c r="C51" s="16"/>
      <c r="D51" s="308"/>
      <c r="E51" s="16"/>
      <c r="F51" s="308"/>
      <c r="G51" s="16"/>
      <c r="H51" s="308"/>
      <c r="I51" s="16"/>
      <c r="J51" s="308"/>
      <c r="K51" s="16"/>
      <c r="L51" s="308"/>
      <c r="M51" s="16"/>
      <c r="N51" s="324"/>
      <c r="O51" s="9"/>
      <c r="P51" s="324"/>
      <c r="Q51" s="9"/>
      <c r="R51" s="324"/>
      <c r="S51" s="9"/>
      <c r="T51" s="324"/>
      <c r="U51" s="9"/>
      <c r="V51" s="324"/>
      <c r="W51" s="9"/>
      <c r="X51" s="324"/>
      <c r="Y51" s="9"/>
      <c r="Z51" s="324"/>
      <c r="AA51" s="9"/>
      <c r="AB51" s="324"/>
      <c r="AC51" s="9"/>
      <c r="AD51" s="523"/>
    </row>
    <row r="52" spans="1:44" s="6" customFormat="1" ht="20.25" customHeight="1">
      <c r="A52" s="625" t="s">
        <v>174</v>
      </c>
      <c r="B52" s="622"/>
      <c r="C52" s="30"/>
      <c r="D52" s="245">
        <v>215.75426000000002</v>
      </c>
      <c r="E52" s="30">
        <v>220.294606</v>
      </c>
      <c r="F52" s="245">
        <v>249.33039200000002</v>
      </c>
      <c r="G52" s="30">
        <v>256.379438</v>
      </c>
      <c r="H52" s="245">
        <v>269.73414</v>
      </c>
      <c r="I52" s="30">
        <v>268.766398</v>
      </c>
      <c r="J52" s="245">
        <v>285.455758</v>
      </c>
      <c r="K52" s="30">
        <v>291.365492</v>
      </c>
      <c r="L52" s="245">
        <v>309.20576864</v>
      </c>
      <c r="M52" s="30">
        <v>325.95984</v>
      </c>
      <c r="N52" s="330">
        <v>359.99787999999995</v>
      </c>
      <c r="O52" s="82">
        <v>376.66851</v>
      </c>
      <c r="P52" s="330">
        <v>368.546698</v>
      </c>
      <c r="Q52" s="82">
        <v>394.50518199999993</v>
      </c>
      <c r="R52" s="330">
        <v>412.55657759999997</v>
      </c>
      <c r="S52" s="82">
        <v>422.6287432</v>
      </c>
      <c r="T52" s="330">
        <v>429.98613</v>
      </c>
      <c r="U52" s="82">
        <v>415.5953356</v>
      </c>
      <c r="V52" s="330">
        <v>410.6488152</v>
      </c>
      <c r="W52" s="82">
        <v>394.89031320000004</v>
      </c>
      <c r="X52" s="330">
        <v>421.58795</v>
      </c>
      <c r="Y52" s="82">
        <v>435.28699000000006</v>
      </c>
      <c r="Z52" s="330">
        <v>427.26279</v>
      </c>
      <c r="AA52" s="82">
        <v>438.78344000000004</v>
      </c>
      <c r="AB52" s="330">
        <v>454.14342</v>
      </c>
      <c r="AC52" s="82">
        <v>463.12888680000003</v>
      </c>
      <c r="AD52" s="527">
        <v>505.6</v>
      </c>
      <c r="AE52" s="52"/>
      <c r="AG52" s="52"/>
      <c r="AH52" s="48"/>
      <c r="AI52" s="48"/>
      <c r="AJ52" s="48"/>
      <c r="AK52" s="48"/>
      <c r="AL52" s="48"/>
      <c r="AM52" s="48"/>
      <c r="AN52" s="48"/>
      <c r="AO52" s="48"/>
      <c r="AP52" s="48"/>
      <c r="AQ52" s="48"/>
      <c r="AR52" s="48"/>
    </row>
    <row r="53" spans="1:44" s="6" customFormat="1" ht="20.25" customHeight="1">
      <c r="A53" s="302" t="s">
        <v>54</v>
      </c>
      <c r="B53" s="294"/>
      <c r="C53" s="30"/>
      <c r="D53" s="245"/>
      <c r="E53" s="30"/>
      <c r="F53" s="245"/>
      <c r="G53" s="30"/>
      <c r="H53" s="245"/>
      <c r="I53" s="30"/>
      <c r="J53" s="245"/>
      <c r="K53" s="30"/>
      <c r="L53" s="245"/>
      <c r="M53" s="30"/>
      <c r="N53" s="330">
        <v>238.82875999999996</v>
      </c>
      <c r="O53" s="82">
        <v>238.53860000000003</v>
      </c>
      <c r="P53" s="330">
        <v>247.03009040999999</v>
      </c>
      <c r="Q53" s="82">
        <v>257.32707230999995</v>
      </c>
      <c r="R53" s="330">
        <v>262.55903159999997</v>
      </c>
      <c r="S53" s="82">
        <v>270.9197943</v>
      </c>
      <c r="T53" s="330">
        <v>275.50388</v>
      </c>
      <c r="U53" s="82">
        <v>263.56739247</v>
      </c>
      <c r="V53" s="330">
        <v>265.73310630000003</v>
      </c>
      <c r="W53" s="82">
        <v>276.69200151</v>
      </c>
      <c r="X53" s="330">
        <v>290.56510334999996</v>
      </c>
      <c r="Y53" s="82">
        <v>293.12458083</v>
      </c>
      <c r="Z53" s="330">
        <v>304.2287</v>
      </c>
      <c r="AA53" s="82">
        <v>310.08570000000003</v>
      </c>
      <c r="AB53" s="330">
        <v>319.05843999999996</v>
      </c>
      <c r="AC53" s="82">
        <v>330.7715218</v>
      </c>
      <c r="AD53" s="527">
        <v>348.7</v>
      </c>
      <c r="AE53" s="52"/>
      <c r="AG53" s="52"/>
      <c r="AH53" s="48"/>
      <c r="AI53" s="48"/>
      <c r="AJ53" s="48"/>
      <c r="AK53" s="48"/>
      <c r="AL53" s="48"/>
      <c r="AM53" s="48"/>
      <c r="AN53" s="48"/>
      <c r="AO53" s="48"/>
      <c r="AP53" s="48"/>
      <c r="AQ53" s="48"/>
      <c r="AR53" s="48"/>
    </row>
    <row r="54" spans="1:44" s="6" customFormat="1" ht="20.25" customHeight="1">
      <c r="A54" s="303"/>
      <c r="B54" s="294" t="s">
        <v>3</v>
      </c>
      <c r="C54" s="78"/>
      <c r="D54" s="315">
        <v>63.934920000000005</v>
      </c>
      <c r="E54" s="78">
        <v>66.36924</v>
      </c>
      <c r="F54" s="315">
        <v>73.27584000000002</v>
      </c>
      <c r="G54" s="78">
        <v>78.09264</v>
      </c>
      <c r="H54" s="315">
        <v>85.96260000000001</v>
      </c>
      <c r="I54" s="78">
        <v>90.67464</v>
      </c>
      <c r="J54" s="315">
        <v>94.37796</v>
      </c>
      <c r="K54" s="78">
        <v>94.68468000000001</v>
      </c>
      <c r="L54" s="315">
        <v>95.67936</v>
      </c>
      <c r="M54" s="78">
        <v>96.66</v>
      </c>
      <c r="N54" s="328">
        <v>96.228</v>
      </c>
      <c r="O54" s="79">
        <v>91.84536</v>
      </c>
      <c r="P54" s="328">
        <v>91.83024</v>
      </c>
      <c r="Q54" s="79">
        <v>93.18671999999998</v>
      </c>
      <c r="R54" s="328">
        <v>95.05188000000001</v>
      </c>
      <c r="S54" s="79">
        <v>96.65784000000001</v>
      </c>
      <c r="T54" s="328">
        <v>93.83688</v>
      </c>
      <c r="U54" s="79">
        <v>104.18004</v>
      </c>
      <c r="V54" s="328">
        <v>106.77636</v>
      </c>
      <c r="W54" s="79">
        <v>117.58068</v>
      </c>
      <c r="X54" s="328">
        <v>124.48728000000001</v>
      </c>
      <c r="Y54" s="79">
        <v>126.7596</v>
      </c>
      <c r="Z54" s="328">
        <v>133.22016</v>
      </c>
      <c r="AA54" s="79">
        <v>139.24224</v>
      </c>
      <c r="AB54" s="328">
        <v>148.22352</v>
      </c>
      <c r="AC54" s="79">
        <v>159.36988680000002</v>
      </c>
      <c r="AD54" s="525">
        <v>174.7</v>
      </c>
      <c r="AG54" s="49"/>
      <c r="AH54" s="48"/>
      <c r="AI54" s="48"/>
      <c r="AJ54" s="48"/>
      <c r="AK54" s="48"/>
      <c r="AL54" s="48"/>
      <c r="AM54" s="48"/>
      <c r="AN54" s="48"/>
      <c r="AO54" s="48"/>
      <c r="AP54" s="48"/>
      <c r="AQ54" s="48"/>
      <c r="AR54" s="48"/>
    </row>
    <row r="55" spans="1:44" s="6" customFormat="1" ht="20.25" customHeight="1">
      <c r="A55" s="303"/>
      <c r="B55" s="304" t="s">
        <v>81</v>
      </c>
      <c r="C55" s="14"/>
      <c r="D55" s="317" t="s">
        <v>185</v>
      </c>
      <c r="E55" s="14" t="s">
        <v>185</v>
      </c>
      <c r="F55" s="317" t="s">
        <v>185</v>
      </c>
      <c r="G55" s="14" t="s">
        <v>185</v>
      </c>
      <c r="H55" s="317" t="s">
        <v>185</v>
      </c>
      <c r="I55" s="14" t="s">
        <v>185</v>
      </c>
      <c r="J55" s="317" t="s">
        <v>185</v>
      </c>
      <c r="K55" s="14" t="s">
        <v>185</v>
      </c>
      <c r="L55" s="317" t="s">
        <v>185</v>
      </c>
      <c r="M55" s="14" t="s">
        <v>185</v>
      </c>
      <c r="N55" s="328">
        <v>141.91711999999998</v>
      </c>
      <c r="O55" s="79">
        <v>145.80764000000002</v>
      </c>
      <c r="P55" s="328">
        <v>153.88657041</v>
      </c>
      <c r="Q55" s="79">
        <v>161.73951230999998</v>
      </c>
      <c r="R55" s="328">
        <v>164.6008716</v>
      </c>
      <c r="S55" s="79">
        <v>166.9978743</v>
      </c>
      <c r="T55" s="328">
        <v>174.22904</v>
      </c>
      <c r="U55" s="79">
        <v>152.22371247</v>
      </c>
      <c r="V55" s="328">
        <v>153.3580263</v>
      </c>
      <c r="W55" s="79">
        <v>154.15736151000002</v>
      </c>
      <c r="X55" s="328">
        <v>161.06554334999998</v>
      </c>
      <c r="Y55" s="79">
        <v>161.50282083000002</v>
      </c>
      <c r="Z55" s="328">
        <v>166.2965</v>
      </c>
      <c r="AA55" s="79">
        <v>166.45002</v>
      </c>
      <c r="AB55" s="328">
        <v>166.79139999999998</v>
      </c>
      <c r="AC55" s="79">
        <v>167.956435</v>
      </c>
      <c r="AD55" s="525">
        <v>170.2</v>
      </c>
      <c r="AG55" s="49"/>
      <c r="AH55" s="48"/>
      <c r="AI55" s="48"/>
      <c r="AJ55" s="48"/>
      <c r="AK55" s="48"/>
      <c r="AL55" s="48"/>
      <c r="AM55" s="48"/>
      <c r="AN55" s="48"/>
      <c r="AO55" s="48"/>
      <c r="AP55" s="48"/>
      <c r="AQ55" s="48"/>
      <c r="AR55" s="48"/>
    </row>
    <row r="56" spans="1:44" s="6" customFormat="1" ht="20.25" customHeight="1">
      <c r="A56" s="303"/>
      <c r="B56" s="304" t="s">
        <v>5</v>
      </c>
      <c r="C56" s="14"/>
      <c r="D56" s="317" t="s">
        <v>185</v>
      </c>
      <c r="E56" s="14" t="s">
        <v>185</v>
      </c>
      <c r="F56" s="317" t="s">
        <v>185</v>
      </c>
      <c r="G56" s="14" t="s">
        <v>185</v>
      </c>
      <c r="H56" s="317" t="s">
        <v>185</v>
      </c>
      <c r="I56" s="14" t="s">
        <v>185</v>
      </c>
      <c r="J56" s="317" t="s">
        <v>185</v>
      </c>
      <c r="K56" s="14" t="s">
        <v>185</v>
      </c>
      <c r="L56" s="315">
        <v>0.28458864</v>
      </c>
      <c r="M56" s="78">
        <v>0.5238</v>
      </c>
      <c r="N56" s="328">
        <v>0.6836400000000002</v>
      </c>
      <c r="O56" s="79">
        <v>0.8856</v>
      </c>
      <c r="P56" s="328">
        <v>1.3132800000000004</v>
      </c>
      <c r="Q56" s="79">
        <v>2.40084</v>
      </c>
      <c r="R56" s="328">
        <v>2.90628</v>
      </c>
      <c r="S56" s="79">
        <v>7.264080000000001</v>
      </c>
      <c r="T56" s="328">
        <v>7.43796</v>
      </c>
      <c r="U56" s="79">
        <v>7.16364</v>
      </c>
      <c r="V56" s="328">
        <v>5.59872</v>
      </c>
      <c r="W56" s="79">
        <v>4.95396</v>
      </c>
      <c r="X56" s="328">
        <v>5.0122800000000005</v>
      </c>
      <c r="Y56" s="79">
        <v>4.862160000000002</v>
      </c>
      <c r="Z56" s="328">
        <v>4.71204</v>
      </c>
      <c r="AA56" s="79">
        <v>4.393440000000001</v>
      </c>
      <c r="AB56" s="328">
        <v>4.04352</v>
      </c>
      <c r="AC56" s="79">
        <v>3.4452000000000003</v>
      </c>
      <c r="AD56" s="525">
        <v>3.8</v>
      </c>
      <c r="AG56" s="52"/>
      <c r="AH56" s="48"/>
      <c r="AI56" s="48"/>
      <c r="AJ56" s="48"/>
      <c r="AK56" s="48"/>
      <c r="AL56" s="48"/>
      <c r="AM56" s="48"/>
      <c r="AN56" s="48"/>
      <c r="AO56" s="48"/>
      <c r="AP56" s="48"/>
      <c r="AQ56" s="48"/>
      <c r="AR56" s="48"/>
    </row>
    <row r="57" spans="1:44" s="6" customFormat="1" ht="20.25" customHeight="1">
      <c r="A57" s="303"/>
      <c r="B57" s="294" t="s">
        <v>86</v>
      </c>
      <c r="C57" s="78"/>
      <c r="D57" s="315">
        <v>75.10983999999999</v>
      </c>
      <c r="E57" s="78">
        <v>72.95912</v>
      </c>
      <c r="F57" s="315">
        <v>88.87216000000001</v>
      </c>
      <c r="G57" s="78">
        <v>83.25408</v>
      </c>
      <c r="H57" s="315">
        <v>83.57752</v>
      </c>
      <c r="I57" s="78">
        <v>75.1972</v>
      </c>
      <c r="J57" s="315">
        <v>83.79176000000001</v>
      </c>
      <c r="K57" s="78">
        <v>82.186</v>
      </c>
      <c r="L57" s="315">
        <v>93.11847999999999</v>
      </c>
      <c r="M57" s="78">
        <v>101.01104000000001</v>
      </c>
      <c r="N57" s="328">
        <v>112.40528</v>
      </c>
      <c r="O57" s="79">
        <v>129.63808</v>
      </c>
      <c r="P57" s="328">
        <v>113.33088000000001</v>
      </c>
      <c r="Q57" s="79">
        <v>128.57208</v>
      </c>
      <c r="R57" s="328">
        <v>142.48208000000002</v>
      </c>
      <c r="S57" s="79">
        <v>143.0624</v>
      </c>
      <c r="T57" s="328">
        <v>146.69512</v>
      </c>
      <c r="U57" s="79">
        <v>143.62816</v>
      </c>
      <c r="V57" s="328">
        <v>136.89623999999998</v>
      </c>
      <c r="W57" s="79">
        <v>110.49584</v>
      </c>
      <c r="X57" s="328">
        <v>123.29512000000001</v>
      </c>
      <c r="Y57" s="79">
        <v>134.3368</v>
      </c>
      <c r="Z57" s="328">
        <v>115.00528</v>
      </c>
      <c r="AA57" s="79">
        <v>120.73672</v>
      </c>
      <c r="AB57" s="328">
        <v>126.84672</v>
      </c>
      <c r="AC57" s="79">
        <v>124.3372</v>
      </c>
      <c r="AD57" s="525">
        <v>147.6</v>
      </c>
      <c r="AH57" s="48"/>
      <c r="AI57" s="48"/>
      <c r="AJ57" s="48"/>
      <c r="AK57" s="48"/>
      <c r="AL57" s="48"/>
      <c r="AM57" s="48"/>
      <c r="AN57" s="48"/>
      <c r="AO57" s="48"/>
      <c r="AP57" s="48"/>
      <c r="AQ57" s="48"/>
      <c r="AR57" s="48"/>
    </row>
    <row r="58" spans="1:44" s="6" customFormat="1" ht="20.25" customHeight="1">
      <c r="A58" s="302" t="s">
        <v>84</v>
      </c>
      <c r="B58" s="294"/>
      <c r="C58" s="80"/>
      <c r="D58" s="316">
        <v>76.7095</v>
      </c>
      <c r="E58" s="80">
        <v>80.96624600000001</v>
      </c>
      <c r="F58" s="316">
        <v>87.182392</v>
      </c>
      <c r="G58" s="80">
        <v>95.032718</v>
      </c>
      <c r="H58" s="316">
        <v>100.19402000000001</v>
      </c>
      <c r="I58" s="80">
        <v>102.894558</v>
      </c>
      <c r="J58" s="316">
        <v>107.286038</v>
      </c>
      <c r="K58" s="80">
        <v>114.494812</v>
      </c>
      <c r="L58" s="316">
        <v>120.12334</v>
      </c>
      <c r="M58" s="80">
        <v>127.765</v>
      </c>
      <c r="N58" s="329">
        <v>8.763840000000002</v>
      </c>
      <c r="O58" s="81">
        <v>8.49183</v>
      </c>
      <c r="P58" s="329">
        <v>8.185727589999999</v>
      </c>
      <c r="Q58" s="81">
        <v>8.60602969</v>
      </c>
      <c r="R58" s="329">
        <v>7.515466</v>
      </c>
      <c r="S58" s="81">
        <v>8.646548899999999</v>
      </c>
      <c r="T58" s="329">
        <v>7.787129999999999</v>
      </c>
      <c r="U58" s="81">
        <v>8.39978313</v>
      </c>
      <c r="V58" s="329">
        <v>8.0194689</v>
      </c>
      <c r="W58" s="81">
        <v>7.702471689999999</v>
      </c>
      <c r="X58" s="329">
        <v>7.72772665</v>
      </c>
      <c r="Y58" s="81">
        <v>7.82560917</v>
      </c>
      <c r="Z58" s="329">
        <v>8.02881</v>
      </c>
      <c r="AA58" s="81">
        <v>7.961020000000001</v>
      </c>
      <c r="AB58" s="329">
        <v>8.23826</v>
      </c>
      <c r="AC58" s="81">
        <v>8.020165</v>
      </c>
      <c r="AD58" s="526">
        <v>9.3</v>
      </c>
      <c r="AH58" s="48"/>
      <c r="AI58" s="48"/>
      <c r="AJ58" s="48"/>
      <c r="AK58" s="48"/>
      <c r="AL58" s="48"/>
      <c r="AM58" s="48"/>
      <c r="AN58" s="48"/>
      <c r="AO58" s="48"/>
      <c r="AP58" s="48"/>
      <c r="AQ58" s="48"/>
      <c r="AR58" s="48"/>
    </row>
    <row r="59" spans="1:44" s="6" customFormat="1" ht="20.25" customHeight="1">
      <c r="A59" s="300"/>
      <c r="B59" s="294" t="s">
        <v>23</v>
      </c>
      <c r="C59" s="14"/>
      <c r="D59" s="317" t="s">
        <v>185</v>
      </c>
      <c r="E59" s="14" t="s">
        <v>185</v>
      </c>
      <c r="F59" s="317" t="s">
        <v>185</v>
      </c>
      <c r="G59" s="14" t="s">
        <v>185</v>
      </c>
      <c r="H59" s="317" t="s">
        <v>185</v>
      </c>
      <c r="I59" s="14" t="s">
        <v>185</v>
      </c>
      <c r="J59" s="317" t="s">
        <v>185</v>
      </c>
      <c r="K59" s="14" t="s">
        <v>185</v>
      </c>
      <c r="L59" s="317" t="s">
        <v>185</v>
      </c>
      <c r="M59" s="14" t="s">
        <v>185</v>
      </c>
      <c r="N59" s="328">
        <v>4.12896</v>
      </c>
      <c r="O59" s="79">
        <v>4.36536</v>
      </c>
      <c r="P59" s="328">
        <v>4.423608</v>
      </c>
      <c r="Q59" s="79">
        <v>4.271232</v>
      </c>
      <c r="R59" s="328">
        <v>3.8290176</v>
      </c>
      <c r="S59" s="79">
        <v>4.0403232</v>
      </c>
      <c r="T59" s="328">
        <v>4.1808000000000005</v>
      </c>
      <c r="U59" s="79">
        <v>4.6515455999999995</v>
      </c>
      <c r="V59" s="328">
        <v>4.1962752</v>
      </c>
      <c r="W59" s="79">
        <v>3.5960832</v>
      </c>
      <c r="X59" s="328">
        <v>3.39552</v>
      </c>
      <c r="Y59" s="79">
        <v>3.432</v>
      </c>
      <c r="Z59" s="328">
        <v>3.52704</v>
      </c>
      <c r="AA59" s="79">
        <v>3.384</v>
      </c>
      <c r="AB59" s="328">
        <v>3.49536</v>
      </c>
      <c r="AC59" s="79">
        <v>3.1228800000000003</v>
      </c>
      <c r="AD59" s="525">
        <v>3.9</v>
      </c>
      <c r="AH59" s="48"/>
      <c r="AI59" s="48"/>
      <c r="AJ59" s="48"/>
      <c r="AK59" s="48"/>
      <c r="AL59" s="48"/>
      <c r="AM59" s="48"/>
      <c r="AN59" s="48"/>
      <c r="AO59" s="48"/>
      <c r="AP59" s="48"/>
      <c r="AQ59" s="48"/>
      <c r="AR59" s="48"/>
    </row>
    <row r="60" spans="1:44" s="6" customFormat="1" ht="20.25" customHeight="1">
      <c r="A60" s="300"/>
      <c r="B60" s="294" t="s">
        <v>3</v>
      </c>
      <c r="C60" s="14"/>
      <c r="D60" s="317" t="s">
        <v>185</v>
      </c>
      <c r="E60" s="14" t="s">
        <v>185</v>
      </c>
      <c r="F60" s="317" t="s">
        <v>185</v>
      </c>
      <c r="G60" s="14" t="s">
        <v>185</v>
      </c>
      <c r="H60" s="317" t="s">
        <v>185</v>
      </c>
      <c r="I60" s="14" t="s">
        <v>185</v>
      </c>
      <c r="J60" s="317" t="s">
        <v>185</v>
      </c>
      <c r="K60" s="14" t="s">
        <v>185</v>
      </c>
      <c r="L60" s="317" t="s">
        <v>185</v>
      </c>
      <c r="M60" s="14" t="s">
        <v>185</v>
      </c>
      <c r="N60" s="328">
        <v>3.132</v>
      </c>
      <c r="O60" s="79">
        <v>2.923560000000001</v>
      </c>
      <c r="P60" s="328">
        <v>2.6773200000000004</v>
      </c>
      <c r="Q60" s="79">
        <v>3.1946399999999997</v>
      </c>
      <c r="R60" s="328">
        <v>2.52612</v>
      </c>
      <c r="S60" s="79">
        <v>3.429</v>
      </c>
      <c r="T60" s="328">
        <v>2.40948</v>
      </c>
      <c r="U60" s="79">
        <v>2.6751600000000004</v>
      </c>
      <c r="V60" s="328">
        <v>2.7421200000000003</v>
      </c>
      <c r="W60" s="79">
        <v>3.01968</v>
      </c>
      <c r="X60" s="328">
        <v>3.1968</v>
      </c>
      <c r="Y60" s="79">
        <v>3.2551200000000002</v>
      </c>
      <c r="Z60" s="328">
        <v>3.3534</v>
      </c>
      <c r="AA60" s="79">
        <v>3.4236000000000004</v>
      </c>
      <c r="AB60" s="328">
        <v>3.5208000000000004</v>
      </c>
      <c r="AC60" s="79">
        <v>3.6666000000000003</v>
      </c>
      <c r="AD60" s="525">
        <v>4.2</v>
      </c>
      <c r="AH60" s="48"/>
      <c r="AI60" s="48"/>
      <c r="AJ60" s="48"/>
      <c r="AK60" s="48"/>
      <c r="AL60" s="48"/>
      <c r="AM60" s="48"/>
      <c r="AN60" s="48"/>
      <c r="AO60" s="48"/>
      <c r="AP60" s="48"/>
      <c r="AQ60" s="48"/>
      <c r="AR60" s="48"/>
    </row>
    <row r="61" spans="1:44" s="6" customFormat="1" ht="20.25" customHeight="1">
      <c r="A61" s="300"/>
      <c r="B61" s="294" t="s">
        <v>16</v>
      </c>
      <c r="C61" s="78"/>
      <c r="D61" s="315">
        <v>76.7095</v>
      </c>
      <c r="E61" s="78">
        <v>80.96624600000001</v>
      </c>
      <c r="F61" s="315">
        <v>87.182392</v>
      </c>
      <c r="G61" s="78">
        <v>95.032718</v>
      </c>
      <c r="H61" s="315">
        <v>100.19402000000001</v>
      </c>
      <c r="I61" s="78">
        <v>102.894558</v>
      </c>
      <c r="J61" s="315">
        <v>107.286038</v>
      </c>
      <c r="K61" s="78">
        <v>114.494812</v>
      </c>
      <c r="L61" s="315">
        <v>120.12334</v>
      </c>
      <c r="M61" s="78">
        <v>127.765</v>
      </c>
      <c r="N61" s="328">
        <v>1.5028800000000002</v>
      </c>
      <c r="O61" s="79">
        <v>1.2029100000000001</v>
      </c>
      <c r="P61" s="328">
        <v>1.08479959</v>
      </c>
      <c r="Q61" s="79">
        <v>1.1401576900000001</v>
      </c>
      <c r="R61" s="328">
        <v>1.1603283999999998</v>
      </c>
      <c r="S61" s="79">
        <v>1.1772257</v>
      </c>
      <c r="T61" s="328">
        <v>1.19685</v>
      </c>
      <c r="U61" s="79">
        <v>1.07307753</v>
      </c>
      <c r="V61" s="328">
        <v>1.0810737000000001</v>
      </c>
      <c r="W61" s="79">
        <v>1.08670849</v>
      </c>
      <c r="X61" s="328">
        <v>1.13540665</v>
      </c>
      <c r="Y61" s="79">
        <v>1.1384891700000002</v>
      </c>
      <c r="Z61" s="328">
        <v>1.1483700000000001</v>
      </c>
      <c r="AA61" s="79">
        <v>1.1534200000000001</v>
      </c>
      <c r="AB61" s="328">
        <v>1.2221</v>
      </c>
      <c r="AC61" s="79">
        <v>1.230685</v>
      </c>
      <c r="AD61" s="525">
        <v>1.2</v>
      </c>
      <c r="AG61" s="52"/>
      <c r="AH61" s="48"/>
      <c r="AI61" s="48"/>
      <c r="AJ61" s="48"/>
      <c r="AK61" s="48"/>
      <c r="AL61" s="48"/>
      <c r="AM61" s="48"/>
      <c r="AN61" s="48"/>
      <c r="AO61" s="48"/>
      <c r="AP61" s="48"/>
      <c r="AQ61" s="48"/>
      <c r="AR61" s="48"/>
    </row>
    <row r="62" spans="1:44" s="6" customFormat="1" ht="20.25" customHeight="1">
      <c r="A62" s="300"/>
      <c r="B62" s="294"/>
      <c r="C62" s="78"/>
      <c r="D62" s="315"/>
      <c r="E62" s="78"/>
      <c r="F62" s="315"/>
      <c r="G62" s="78"/>
      <c r="H62" s="315"/>
      <c r="I62" s="78"/>
      <c r="J62" s="315"/>
      <c r="K62" s="78"/>
      <c r="L62" s="315"/>
      <c r="M62" s="78"/>
      <c r="N62" s="328"/>
      <c r="O62" s="79"/>
      <c r="P62" s="328"/>
      <c r="Q62" s="79"/>
      <c r="R62" s="328"/>
      <c r="S62" s="79"/>
      <c r="T62" s="328"/>
      <c r="U62" s="79"/>
      <c r="V62" s="328"/>
      <c r="W62" s="79"/>
      <c r="X62" s="328"/>
      <c r="Y62" s="79"/>
      <c r="Z62" s="328"/>
      <c r="AA62" s="79"/>
      <c r="AB62" s="328"/>
      <c r="AC62" s="79"/>
      <c r="AD62" s="525"/>
      <c r="AG62" s="52"/>
      <c r="AH62" s="48"/>
      <c r="AI62" s="48"/>
      <c r="AJ62" s="48"/>
      <c r="AK62" s="48"/>
      <c r="AL62" s="48"/>
      <c r="AM62" s="48"/>
      <c r="AN62" s="48"/>
      <c r="AO62" s="48"/>
      <c r="AP62" s="48"/>
      <c r="AQ62" s="48"/>
      <c r="AR62" s="48"/>
    </row>
    <row r="63" spans="1:44" s="6" customFormat="1" ht="20.25" customHeight="1">
      <c r="A63" s="625" t="s">
        <v>178</v>
      </c>
      <c r="B63" s="622"/>
      <c r="C63" s="30"/>
      <c r="D63" s="245">
        <v>13.892029800560003</v>
      </c>
      <c r="E63" s="30">
        <v>16.258867635279998</v>
      </c>
      <c r="F63" s="245">
        <v>18.19615435656</v>
      </c>
      <c r="G63" s="30">
        <v>20.336202905479997</v>
      </c>
      <c r="H63" s="245">
        <v>22.268984471600003</v>
      </c>
      <c r="I63" s="30">
        <v>23.96596463866</v>
      </c>
      <c r="J63" s="245">
        <v>26.035280008239997</v>
      </c>
      <c r="K63" s="30">
        <v>29.120287488180004</v>
      </c>
      <c r="L63" s="245">
        <v>32.2548470427</v>
      </c>
      <c r="M63" s="30">
        <v>34.08970794921</v>
      </c>
      <c r="N63" s="330">
        <v>36.933582278820005</v>
      </c>
      <c r="O63" s="82">
        <v>40.778610182639994</v>
      </c>
      <c r="P63" s="330">
        <v>41.709773767040005</v>
      </c>
      <c r="Q63" s="82">
        <v>47.67427375594001</v>
      </c>
      <c r="R63" s="330">
        <v>51.533245771980006</v>
      </c>
      <c r="S63" s="82">
        <v>55.66475727112</v>
      </c>
      <c r="T63" s="330">
        <v>62.666061615420006</v>
      </c>
      <c r="U63" s="82">
        <v>65.23352272165349</v>
      </c>
      <c r="V63" s="330">
        <v>69.05298940281509</v>
      </c>
      <c r="W63" s="82">
        <v>72.2916938684</v>
      </c>
      <c r="X63" s="330">
        <v>76.44363405144</v>
      </c>
      <c r="Y63" s="82">
        <v>80.65560800000002</v>
      </c>
      <c r="Z63" s="330">
        <v>83.66693640000386</v>
      </c>
      <c r="AA63" s="82">
        <v>88.06384640274862</v>
      </c>
      <c r="AB63" s="330">
        <v>92.52326886123058</v>
      </c>
      <c r="AC63" s="82">
        <v>95.52295697486345</v>
      </c>
      <c r="AD63" s="527">
        <v>97.6</v>
      </c>
      <c r="AE63" s="52"/>
      <c r="AH63" s="48"/>
      <c r="AI63" s="48"/>
      <c r="AJ63" s="48"/>
      <c r="AK63" s="48"/>
      <c r="AL63" s="48"/>
      <c r="AM63" s="48"/>
      <c r="AN63" s="48"/>
      <c r="AO63" s="48"/>
      <c r="AP63" s="48"/>
      <c r="AQ63" s="48"/>
      <c r="AR63" s="48"/>
    </row>
    <row r="64" spans="1:44" s="6" customFormat="1" ht="20.25" customHeight="1">
      <c r="A64" s="300"/>
      <c r="B64" s="294" t="s">
        <v>5</v>
      </c>
      <c r="C64" s="78"/>
      <c r="D64" s="315">
        <v>1.62</v>
      </c>
      <c r="E64" s="78">
        <v>2.268</v>
      </c>
      <c r="F64" s="315">
        <v>2.7</v>
      </c>
      <c r="G64" s="78">
        <v>3.5251200000000003</v>
      </c>
      <c r="H64" s="315">
        <v>3.54348</v>
      </c>
      <c r="I64" s="78">
        <v>3.402</v>
      </c>
      <c r="J64" s="315">
        <v>3.62448</v>
      </c>
      <c r="K64" s="78">
        <v>3.9420000000000006</v>
      </c>
      <c r="L64" s="315">
        <v>4.32</v>
      </c>
      <c r="M64" s="78">
        <v>4.86</v>
      </c>
      <c r="N64" s="328">
        <v>4.482</v>
      </c>
      <c r="O64" s="79">
        <v>4.806</v>
      </c>
      <c r="P64" s="328">
        <v>4.92372</v>
      </c>
      <c r="Q64" s="79">
        <v>6.20892</v>
      </c>
      <c r="R64" s="328">
        <v>6.88176</v>
      </c>
      <c r="S64" s="79">
        <v>7.5438</v>
      </c>
      <c r="T64" s="328">
        <v>12.350880000000002</v>
      </c>
      <c r="U64" s="79">
        <v>11.801160000000001</v>
      </c>
      <c r="V64" s="328">
        <v>10.90152</v>
      </c>
      <c r="W64" s="79">
        <v>11.421</v>
      </c>
      <c r="X64" s="328">
        <v>11.799</v>
      </c>
      <c r="Y64" s="79">
        <v>12.160800000000002</v>
      </c>
      <c r="Z64" s="328">
        <v>12.87144</v>
      </c>
      <c r="AA64" s="79">
        <v>14.347800000000001</v>
      </c>
      <c r="AB64" s="328">
        <v>15.150240000000002</v>
      </c>
      <c r="AC64" s="79">
        <v>16.30692</v>
      </c>
      <c r="AD64" s="525">
        <v>17.4</v>
      </c>
      <c r="AH64" s="48"/>
      <c r="AI64" s="48"/>
      <c r="AJ64" s="48"/>
      <c r="AK64" s="48"/>
      <c r="AL64" s="48"/>
      <c r="AM64" s="48"/>
      <c r="AN64" s="48"/>
      <c r="AO64" s="48"/>
      <c r="AP64" s="48"/>
      <c r="AQ64" s="48"/>
      <c r="AR64" s="48"/>
    </row>
    <row r="65" spans="1:44" s="6" customFormat="1" ht="20.25" customHeight="1">
      <c r="A65" s="300"/>
      <c r="B65" s="294" t="s">
        <v>88</v>
      </c>
      <c r="C65" s="78"/>
      <c r="D65" s="315">
        <v>1.295</v>
      </c>
      <c r="E65" s="78">
        <v>1.036</v>
      </c>
      <c r="F65" s="315">
        <v>0.888</v>
      </c>
      <c r="G65" s="78">
        <v>0.74</v>
      </c>
      <c r="H65" s="315">
        <v>0.74</v>
      </c>
      <c r="I65" s="78">
        <v>0.592</v>
      </c>
      <c r="J65" s="315">
        <v>0.37</v>
      </c>
      <c r="K65" s="78">
        <v>0.222</v>
      </c>
      <c r="L65" s="315">
        <v>0.222</v>
      </c>
      <c r="M65" s="78">
        <v>0.222</v>
      </c>
      <c r="N65" s="328">
        <v>0.222</v>
      </c>
      <c r="O65" s="79">
        <v>0.2442</v>
      </c>
      <c r="P65" s="328">
        <v>0.2516</v>
      </c>
      <c r="Q65" s="79">
        <v>0.259</v>
      </c>
      <c r="R65" s="328">
        <v>0.26639999999999997</v>
      </c>
      <c r="S65" s="79">
        <v>0.2812</v>
      </c>
      <c r="T65" s="328">
        <v>0.29081999999999997</v>
      </c>
      <c r="U65" s="79">
        <v>0.30118</v>
      </c>
      <c r="V65" s="328">
        <v>0.31227999999999995</v>
      </c>
      <c r="W65" s="79">
        <v>0.323528</v>
      </c>
      <c r="X65" s="328">
        <v>0.33521999999999996</v>
      </c>
      <c r="Y65" s="79">
        <v>0.34706</v>
      </c>
      <c r="Z65" s="328">
        <v>0.35076</v>
      </c>
      <c r="AA65" s="79">
        <v>0.35742</v>
      </c>
      <c r="AB65" s="328">
        <v>0.36778</v>
      </c>
      <c r="AC65" s="79">
        <v>0.333</v>
      </c>
      <c r="AD65" s="525">
        <v>0.3</v>
      </c>
      <c r="AE65" s="4"/>
      <c r="AH65" s="48"/>
      <c r="AI65" s="48"/>
      <c r="AJ65" s="48"/>
      <c r="AK65" s="48"/>
      <c r="AL65" s="48"/>
      <c r="AM65" s="48"/>
      <c r="AN65" s="48"/>
      <c r="AO65" s="48"/>
      <c r="AP65" s="48"/>
      <c r="AQ65" s="48"/>
      <c r="AR65" s="48"/>
    </row>
    <row r="66" spans="1:44" s="6" customFormat="1" ht="20.25" customHeight="1">
      <c r="A66" s="300"/>
      <c r="B66" s="294" t="s">
        <v>53</v>
      </c>
      <c r="C66" s="78"/>
      <c r="D66" s="315">
        <v>10.977029800560002</v>
      </c>
      <c r="E66" s="78">
        <v>12.95486763528</v>
      </c>
      <c r="F66" s="315">
        <v>14.60815435656</v>
      </c>
      <c r="G66" s="78">
        <v>16.071082905479997</v>
      </c>
      <c r="H66" s="315">
        <v>17.985504471600002</v>
      </c>
      <c r="I66" s="78">
        <v>19.97196463866</v>
      </c>
      <c r="J66" s="315">
        <v>22.040800008239998</v>
      </c>
      <c r="K66" s="78">
        <v>24.956287488180003</v>
      </c>
      <c r="L66" s="315">
        <v>27.712847042699998</v>
      </c>
      <c r="M66" s="78">
        <v>29.00770794921</v>
      </c>
      <c r="N66" s="328">
        <v>32.229582278820004</v>
      </c>
      <c r="O66" s="79">
        <v>35.72841018264</v>
      </c>
      <c r="P66" s="328">
        <v>36.534453767040006</v>
      </c>
      <c r="Q66" s="79">
        <v>41.20635375594001</v>
      </c>
      <c r="R66" s="328">
        <v>44.38508577198001</v>
      </c>
      <c r="S66" s="79">
        <v>47.83975727112</v>
      </c>
      <c r="T66" s="328">
        <v>50.024361615420005</v>
      </c>
      <c r="U66" s="79">
        <v>53.13118272165348</v>
      </c>
      <c r="V66" s="328">
        <v>57.83918940281509</v>
      </c>
      <c r="W66" s="79">
        <v>60.5471658684</v>
      </c>
      <c r="X66" s="328">
        <v>64.30941405144</v>
      </c>
      <c r="Y66" s="79">
        <v>68.147748</v>
      </c>
      <c r="Z66" s="328">
        <v>70.44473640000386</v>
      </c>
      <c r="AA66" s="79">
        <v>73.35862640274863</v>
      </c>
      <c r="AB66" s="328">
        <v>77.00524886123057</v>
      </c>
      <c r="AC66" s="79">
        <v>78.88303697486344</v>
      </c>
      <c r="AD66" s="525">
        <v>79.9</v>
      </c>
      <c r="AH66" s="48"/>
      <c r="AI66" s="48"/>
      <c r="AJ66" s="48"/>
      <c r="AK66" s="48"/>
      <c r="AL66" s="48"/>
      <c r="AM66" s="48"/>
      <c r="AN66" s="48"/>
      <c r="AO66" s="48"/>
      <c r="AP66" s="48"/>
      <c r="AQ66" s="48"/>
      <c r="AR66" s="48"/>
    </row>
    <row r="67" spans="1:44" s="6" customFormat="1" ht="20.25" customHeight="1">
      <c r="A67" s="300"/>
      <c r="B67" s="294"/>
      <c r="C67" s="78"/>
      <c r="D67" s="315"/>
      <c r="E67" s="78"/>
      <c r="F67" s="315"/>
      <c r="G67" s="78"/>
      <c r="H67" s="315"/>
      <c r="I67" s="78"/>
      <c r="J67" s="315"/>
      <c r="K67" s="78"/>
      <c r="L67" s="315"/>
      <c r="M67" s="78"/>
      <c r="N67" s="328"/>
      <c r="O67" s="79"/>
      <c r="P67" s="328"/>
      <c r="Q67" s="79"/>
      <c r="R67" s="328"/>
      <c r="S67" s="79"/>
      <c r="T67" s="328"/>
      <c r="U67" s="79"/>
      <c r="V67" s="328"/>
      <c r="W67" s="79"/>
      <c r="X67" s="328"/>
      <c r="Y67" s="79"/>
      <c r="Z67" s="328"/>
      <c r="AA67" s="79"/>
      <c r="AB67" s="328"/>
      <c r="AC67" s="79"/>
      <c r="AD67" s="525"/>
      <c r="AG67" s="52"/>
      <c r="AH67" s="48"/>
      <c r="AI67" s="48"/>
      <c r="AJ67" s="48"/>
      <c r="AK67" s="48"/>
      <c r="AL67" s="48"/>
      <c r="AM67" s="48"/>
      <c r="AN67" s="48"/>
      <c r="AO67" s="48"/>
      <c r="AP67" s="48"/>
      <c r="AQ67" s="48"/>
      <c r="AR67" s="48"/>
    </row>
    <row r="68" spans="1:44" s="6" customFormat="1" ht="20.25" customHeight="1">
      <c r="A68" s="625" t="s">
        <v>175</v>
      </c>
      <c r="B68" s="622"/>
      <c r="C68" s="30"/>
      <c r="D68" s="245">
        <v>84.75161284338</v>
      </c>
      <c r="E68" s="30">
        <v>79.52017086614</v>
      </c>
      <c r="F68" s="245">
        <v>78.56704132052</v>
      </c>
      <c r="G68" s="30">
        <v>79.94861487742001</v>
      </c>
      <c r="H68" s="245">
        <v>78.65032364734002</v>
      </c>
      <c r="I68" s="30">
        <v>81.34456986998</v>
      </c>
      <c r="J68" s="245">
        <v>84.20806006832001</v>
      </c>
      <c r="K68" s="30">
        <v>86.93260330033999</v>
      </c>
      <c r="L68" s="245">
        <v>89.79358003574</v>
      </c>
      <c r="M68" s="30">
        <v>91.97670352378</v>
      </c>
      <c r="N68" s="330">
        <v>99.19783358108</v>
      </c>
      <c r="O68" s="82">
        <v>101.84051210142</v>
      </c>
      <c r="P68" s="330">
        <v>102.79794143902001</v>
      </c>
      <c r="Q68" s="82">
        <v>107.03305694896001</v>
      </c>
      <c r="R68" s="330">
        <v>110.94507961752001</v>
      </c>
      <c r="S68" s="82">
        <v>115.431620665</v>
      </c>
      <c r="T68" s="330">
        <v>108.86305601292</v>
      </c>
      <c r="U68" s="82">
        <v>108.7670856114</v>
      </c>
      <c r="V68" s="330">
        <v>110.14614668248001</v>
      </c>
      <c r="W68" s="82">
        <v>113.11119999691999</v>
      </c>
      <c r="X68" s="330">
        <v>116.88665318028</v>
      </c>
      <c r="Y68" s="82">
        <v>117.401614</v>
      </c>
      <c r="Z68" s="330">
        <v>120.11808585866574</v>
      </c>
      <c r="AA68" s="82">
        <v>123.38530161149585</v>
      </c>
      <c r="AB68" s="330">
        <v>126.47742236363452</v>
      </c>
      <c r="AC68" s="82">
        <v>129.87955619447638</v>
      </c>
      <c r="AD68" s="527">
        <v>132.2</v>
      </c>
      <c r="AE68" s="52"/>
      <c r="AH68" s="48"/>
      <c r="AI68" s="48"/>
      <c r="AJ68" s="48"/>
      <c r="AK68" s="48"/>
      <c r="AL68" s="48"/>
      <c r="AM68" s="48"/>
      <c r="AN68" s="48"/>
      <c r="AO68" s="48"/>
      <c r="AP68" s="48"/>
      <c r="AQ68" s="48"/>
      <c r="AR68" s="48"/>
    </row>
    <row r="69" spans="1:44" s="6" customFormat="1" ht="20.25" customHeight="1">
      <c r="A69" s="300"/>
      <c r="B69" s="294" t="s">
        <v>4</v>
      </c>
      <c r="C69" s="78"/>
      <c r="D69" s="315">
        <v>16.090880000000002</v>
      </c>
      <c r="E69" s="78">
        <v>14.645280000000001</v>
      </c>
      <c r="F69" s="315">
        <v>12.787840000000001</v>
      </c>
      <c r="G69" s="78">
        <v>12.166960000000001</v>
      </c>
      <c r="H69" s="315">
        <v>11.224720000000001</v>
      </c>
      <c r="I69" s="78">
        <v>11.0136</v>
      </c>
      <c r="J69" s="315">
        <v>10.92416</v>
      </c>
      <c r="K69" s="78">
        <v>9.91432</v>
      </c>
      <c r="L69" s="315">
        <v>9.850453600000002</v>
      </c>
      <c r="M69" s="78">
        <v>9.464</v>
      </c>
      <c r="N69" s="328">
        <v>9.984</v>
      </c>
      <c r="O69" s="79">
        <v>9.859200000000001</v>
      </c>
      <c r="P69" s="328">
        <v>8.74536</v>
      </c>
      <c r="Q69" s="79">
        <v>8.595600000000001</v>
      </c>
      <c r="R69" s="328">
        <v>9.075040000000001</v>
      </c>
      <c r="S69" s="79">
        <v>10.1556</v>
      </c>
      <c r="T69" s="328">
        <v>4.07992</v>
      </c>
      <c r="U69" s="79">
        <v>1.28752</v>
      </c>
      <c r="V69" s="328">
        <v>1.84288</v>
      </c>
      <c r="W69" s="79">
        <v>1.53504</v>
      </c>
      <c r="X69" s="328">
        <v>1.80024</v>
      </c>
      <c r="Y69" s="79">
        <v>0.5356000000000001</v>
      </c>
      <c r="Z69" s="328">
        <v>0.25272</v>
      </c>
      <c r="AA69" s="79">
        <v>0.21008000000000002</v>
      </c>
      <c r="AB69" s="328">
        <v>0.15912</v>
      </c>
      <c r="AC69" s="79">
        <v>0.13624</v>
      </c>
      <c r="AD69" s="525">
        <v>0.1</v>
      </c>
      <c r="AG69" s="52"/>
      <c r="AH69" s="48"/>
      <c r="AI69" s="48"/>
      <c r="AJ69" s="48"/>
      <c r="AK69" s="48"/>
      <c r="AL69" s="48"/>
      <c r="AM69" s="48"/>
      <c r="AN69" s="48"/>
      <c r="AO69" s="48"/>
      <c r="AP69" s="48"/>
      <c r="AQ69" s="48"/>
      <c r="AR69" s="48"/>
    </row>
    <row r="70" spans="1:44" s="6" customFormat="1" ht="20.25" customHeight="1">
      <c r="A70" s="300"/>
      <c r="B70" s="294" t="s">
        <v>5</v>
      </c>
      <c r="C70" s="78"/>
      <c r="D70" s="315">
        <v>22.19076</v>
      </c>
      <c r="E70" s="78">
        <v>24.3</v>
      </c>
      <c r="F70" s="315">
        <v>27</v>
      </c>
      <c r="G70" s="78">
        <v>29.654640000000004</v>
      </c>
      <c r="H70" s="315">
        <v>29.754000000000005</v>
      </c>
      <c r="I70" s="78">
        <v>30.888000000000005</v>
      </c>
      <c r="J70" s="315">
        <v>32.87196</v>
      </c>
      <c r="K70" s="78">
        <v>34.89804</v>
      </c>
      <c r="L70" s="315">
        <v>35.46371268000001</v>
      </c>
      <c r="M70" s="78">
        <v>37.476</v>
      </c>
      <c r="N70" s="328">
        <v>40.726800000000004</v>
      </c>
      <c r="O70" s="79">
        <v>40.878</v>
      </c>
      <c r="P70" s="328">
        <v>42.14484</v>
      </c>
      <c r="Q70" s="79">
        <v>43.80372</v>
      </c>
      <c r="R70" s="328">
        <v>46.28448</v>
      </c>
      <c r="S70" s="79">
        <v>46.66248</v>
      </c>
      <c r="T70" s="328">
        <v>44.92692</v>
      </c>
      <c r="U70" s="79">
        <v>45.455040000000004</v>
      </c>
      <c r="V70" s="328">
        <v>45.785520000000005</v>
      </c>
      <c r="W70" s="79">
        <v>46.69596000000001</v>
      </c>
      <c r="X70" s="328">
        <v>47.58372</v>
      </c>
      <c r="Y70" s="79">
        <v>48.211200000000005</v>
      </c>
      <c r="Z70" s="328">
        <v>48.95532</v>
      </c>
      <c r="AA70" s="79">
        <v>50.0688</v>
      </c>
      <c r="AB70" s="328">
        <v>51.375600000000006</v>
      </c>
      <c r="AC70" s="79">
        <v>53.02044</v>
      </c>
      <c r="AD70" s="525">
        <v>53.4</v>
      </c>
      <c r="AH70" s="48"/>
      <c r="AI70" s="48"/>
      <c r="AJ70" s="48"/>
      <c r="AK70" s="48"/>
      <c r="AL70" s="48"/>
      <c r="AM70" s="48"/>
      <c r="AN70" s="48"/>
      <c r="AO70" s="48"/>
      <c r="AP70" s="48"/>
      <c r="AQ70" s="48"/>
      <c r="AR70" s="48"/>
    </row>
    <row r="71" spans="1:44" s="6" customFormat="1" ht="20.25" customHeight="1">
      <c r="A71" s="300"/>
      <c r="B71" s="294" t="s">
        <v>72</v>
      </c>
      <c r="C71" s="16"/>
      <c r="D71" s="308">
        <v>28.158</v>
      </c>
      <c r="E71" s="16">
        <v>20.444</v>
      </c>
      <c r="F71" s="308">
        <v>16.188</v>
      </c>
      <c r="G71" s="16">
        <v>13.414</v>
      </c>
      <c r="H71" s="308">
        <v>11.438</v>
      </c>
      <c r="I71" s="16">
        <v>9.918</v>
      </c>
      <c r="J71" s="308">
        <v>8.816</v>
      </c>
      <c r="K71" s="16">
        <v>7.942</v>
      </c>
      <c r="L71" s="308">
        <v>7.22</v>
      </c>
      <c r="M71" s="16">
        <v>6.232</v>
      </c>
      <c r="N71" s="324">
        <v>6.08</v>
      </c>
      <c r="O71" s="9">
        <v>6.042</v>
      </c>
      <c r="P71" s="324">
        <v>6.023</v>
      </c>
      <c r="Q71" s="9">
        <v>5.9963999999999995</v>
      </c>
      <c r="R71" s="324">
        <v>6.0572</v>
      </c>
      <c r="S71" s="9">
        <v>6.2852</v>
      </c>
      <c r="T71" s="324">
        <v>6.63974</v>
      </c>
      <c r="U71" s="9">
        <v>6.64886</v>
      </c>
      <c r="V71" s="324">
        <v>6.35588</v>
      </c>
      <c r="W71" s="9">
        <v>6.31522</v>
      </c>
      <c r="X71" s="324">
        <v>6.3068599999999995</v>
      </c>
      <c r="Y71" s="9">
        <v>6.20768</v>
      </c>
      <c r="Z71" s="324">
        <v>6.08114</v>
      </c>
      <c r="AA71" s="9">
        <v>5.87708</v>
      </c>
      <c r="AB71" s="324">
        <v>5.52102</v>
      </c>
      <c r="AC71" s="9">
        <v>5.1775</v>
      </c>
      <c r="AD71" s="523">
        <v>5.2</v>
      </c>
      <c r="AG71" s="52"/>
      <c r="AH71" s="48"/>
      <c r="AI71" s="48"/>
      <c r="AJ71" s="48"/>
      <c r="AK71" s="48"/>
      <c r="AL71" s="48"/>
      <c r="AM71" s="48"/>
      <c r="AN71" s="48"/>
      <c r="AO71" s="48"/>
      <c r="AP71" s="48"/>
      <c r="AQ71" s="48"/>
      <c r="AR71" s="48"/>
    </row>
    <row r="72" spans="1:44" s="6" customFormat="1" ht="20.25" customHeight="1">
      <c r="A72" s="300"/>
      <c r="B72" s="294" t="s">
        <v>88</v>
      </c>
      <c r="C72" s="78"/>
      <c r="D72" s="315">
        <v>0.925</v>
      </c>
      <c r="E72" s="78">
        <v>0.888</v>
      </c>
      <c r="F72" s="315">
        <v>0.814</v>
      </c>
      <c r="G72" s="78">
        <v>0.74</v>
      </c>
      <c r="H72" s="315">
        <v>0.37</v>
      </c>
      <c r="I72" s="78">
        <v>0.296</v>
      </c>
      <c r="J72" s="315">
        <v>0.259</v>
      </c>
      <c r="K72" s="78">
        <v>0.222</v>
      </c>
      <c r="L72" s="315">
        <v>0.185</v>
      </c>
      <c r="M72" s="78">
        <v>0.148</v>
      </c>
      <c r="N72" s="328">
        <v>0.111</v>
      </c>
      <c r="O72" s="79">
        <v>0.111</v>
      </c>
      <c r="P72" s="328">
        <v>0.09620000000000001</v>
      </c>
      <c r="Q72" s="79">
        <v>0.0925</v>
      </c>
      <c r="R72" s="328">
        <v>0.0888</v>
      </c>
      <c r="S72" s="79">
        <v>0.09620000000000001</v>
      </c>
      <c r="T72" s="328">
        <v>0.09101999999999999</v>
      </c>
      <c r="U72" s="79">
        <v>0.09323999999999999</v>
      </c>
      <c r="V72" s="328">
        <v>0.08806</v>
      </c>
      <c r="W72" s="79">
        <v>0.08806</v>
      </c>
      <c r="X72" s="328">
        <v>0.08806</v>
      </c>
      <c r="Y72" s="79">
        <v>0.08584</v>
      </c>
      <c r="Z72" s="328">
        <v>0.08436</v>
      </c>
      <c r="AA72" s="79">
        <v>0.08214</v>
      </c>
      <c r="AB72" s="328">
        <v>0.07622</v>
      </c>
      <c r="AC72" s="79">
        <v>0.07252</v>
      </c>
      <c r="AD72" s="525">
        <v>0.1</v>
      </c>
      <c r="AH72" s="48"/>
      <c r="AI72" s="48"/>
      <c r="AJ72" s="48"/>
      <c r="AK72" s="48"/>
      <c r="AL72" s="48"/>
      <c r="AM72" s="48"/>
      <c r="AN72" s="48"/>
      <c r="AO72" s="48"/>
      <c r="AP72" s="48"/>
      <c r="AQ72" s="48"/>
      <c r="AR72" s="48"/>
    </row>
    <row r="73" spans="1:44" s="6" customFormat="1" ht="20.25" customHeight="1">
      <c r="A73" s="300"/>
      <c r="B73" s="294" t="s">
        <v>1</v>
      </c>
      <c r="C73" s="16"/>
      <c r="D73" s="308">
        <v>17.38697284338</v>
      </c>
      <c r="E73" s="16">
        <v>19.24289086614</v>
      </c>
      <c r="F73" s="308">
        <v>21.777201320520003</v>
      </c>
      <c r="G73" s="16">
        <v>23.973014877420002</v>
      </c>
      <c r="H73" s="308">
        <v>25.863603647340003</v>
      </c>
      <c r="I73" s="16">
        <v>29.22896986998</v>
      </c>
      <c r="J73" s="308">
        <v>31.33694006832</v>
      </c>
      <c r="K73" s="16">
        <v>33.95624330034</v>
      </c>
      <c r="L73" s="308">
        <v>37.074413755740004</v>
      </c>
      <c r="M73" s="16">
        <v>38.65670352378</v>
      </c>
      <c r="N73" s="324">
        <v>42.29603358108</v>
      </c>
      <c r="O73" s="9">
        <v>44.95031210142</v>
      </c>
      <c r="P73" s="324">
        <v>45.788541439019994</v>
      </c>
      <c r="Q73" s="9">
        <v>48.544836948960004</v>
      </c>
      <c r="R73" s="324">
        <v>49.439559617520004</v>
      </c>
      <c r="S73" s="9">
        <v>52.23214066499999</v>
      </c>
      <c r="T73" s="324">
        <v>53.125456012920004</v>
      </c>
      <c r="U73" s="9">
        <v>55.2824256114</v>
      </c>
      <c r="V73" s="324">
        <v>56.07380668248</v>
      </c>
      <c r="W73" s="9">
        <v>58.476919996919996</v>
      </c>
      <c r="X73" s="324">
        <v>61.10777318028</v>
      </c>
      <c r="Y73" s="9">
        <v>62.361294</v>
      </c>
      <c r="Z73" s="324">
        <v>64.74454585866575</v>
      </c>
      <c r="AA73" s="9">
        <v>67.14720161149584</v>
      </c>
      <c r="AB73" s="324">
        <v>69.34546236363451</v>
      </c>
      <c r="AC73" s="9">
        <v>71.47285619447639</v>
      </c>
      <c r="AD73" s="523">
        <v>73.5</v>
      </c>
      <c r="AH73" s="48"/>
      <c r="AI73" s="48"/>
      <c r="AJ73" s="48"/>
      <c r="AK73" s="48"/>
      <c r="AL73" s="48"/>
      <c r="AM73" s="48"/>
      <c r="AN73" s="48"/>
      <c r="AO73" s="48"/>
      <c r="AP73" s="48"/>
      <c r="AQ73" s="48"/>
      <c r="AR73" s="48"/>
    </row>
    <row r="74" spans="1:30" s="6" customFormat="1" ht="20.25" customHeight="1">
      <c r="A74" s="300"/>
      <c r="B74" s="294"/>
      <c r="C74" s="16"/>
      <c r="D74" s="308"/>
      <c r="E74" s="16"/>
      <c r="F74" s="308"/>
      <c r="G74" s="16"/>
      <c r="H74" s="308"/>
      <c r="I74" s="16"/>
      <c r="J74" s="308"/>
      <c r="K74" s="16"/>
      <c r="L74" s="308"/>
      <c r="M74" s="16"/>
      <c r="N74" s="324"/>
      <c r="O74" s="9"/>
      <c r="P74" s="324"/>
      <c r="Q74" s="9"/>
      <c r="R74" s="324"/>
      <c r="S74" s="9"/>
      <c r="T74" s="324"/>
      <c r="U74" s="9"/>
      <c r="V74" s="324"/>
      <c r="W74" s="9"/>
      <c r="X74" s="324"/>
      <c r="Y74" s="9"/>
      <c r="Z74" s="324"/>
      <c r="AA74" s="9"/>
      <c r="AB74" s="324"/>
      <c r="AC74" s="9"/>
      <c r="AD74" s="523"/>
    </row>
    <row r="75" spans="1:44" s="6" customFormat="1" ht="20.25" customHeight="1">
      <c r="A75" s="625" t="s">
        <v>176</v>
      </c>
      <c r="B75" s="622"/>
      <c r="C75" s="30"/>
      <c r="D75" s="245">
        <v>2.5895546716</v>
      </c>
      <c r="E75" s="30">
        <v>2.74016530356</v>
      </c>
      <c r="F75" s="245">
        <v>2.96538697208</v>
      </c>
      <c r="G75" s="30">
        <v>2.9744716007200003</v>
      </c>
      <c r="H75" s="245">
        <v>3.4161314110800003</v>
      </c>
      <c r="I75" s="30">
        <v>3.4071900747800004</v>
      </c>
      <c r="J75" s="245">
        <v>3.85009384378</v>
      </c>
      <c r="K75" s="30">
        <v>3.88632992466</v>
      </c>
      <c r="L75" s="245">
        <v>4.400375351239999</v>
      </c>
      <c r="M75" s="30">
        <v>4.2551197753</v>
      </c>
      <c r="N75" s="330">
        <v>4.76644874976</v>
      </c>
      <c r="O75" s="82">
        <v>4.78654408764</v>
      </c>
      <c r="P75" s="330">
        <v>4.816984744620001</v>
      </c>
      <c r="Q75" s="82">
        <v>4.751722540639999</v>
      </c>
      <c r="R75" s="330">
        <v>4.44422142232</v>
      </c>
      <c r="S75" s="82">
        <v>4.69619488006</v>
      </c>
      <c r="T75" s="330">
        <v>4.78202979726</v>
      </c>
      <c r="U75" s="82">
        <v>4.90435288012</v>
      </c>
      <c r="V75" s="330">
        <v>4.48459788852</v>
      </c>
      <c r="W75" s="82">
        <v>4.0689616528200006</v>
      </c>
      <c r="X75" s="330">
        <v>4.397723963280001</v>
      </c>
      <c r="Y75" s="82">
        <v>4.30199</v>
      </c>
      <c r="Z75" s="330">
        <v>4.500779290980001</v>
      </c>
      <c r="AA75" s="82">
        <v>4.52640064667931</v>
      </c>
      <c r="AB75" s="330">
        <v>4.597265526059999</v>
      </c>
      <c r="AC75" s="82">
        <v>4.207327828438823</v>
      </c>
      <c r="AD75" s="527">
        <v>4.5</v>
      </c>
      <c r="AE75" s="52"/>
      <c r="AH75" s="48"/>
      <c r="AI75" s="48"/>
      <c r="AJ75" s="48"/>
      <c r="AK75" s="48"/>
      <c r="AL75" s="48"/>
      <c r="AM75" s="48"/>
      <c r="AN75" s="48"/>
      <c r="AO75" s="48"/>
      <c r="AP75" s="48"/>
      <c r="AQ75" s="48"/>
      <c r="AR75" s="48"/>
    </row>
    <row r="76" spans="1:44" s="6" customFormat="1" ht="20.25" customHeight="1">
      <c r="A76" s="301"/>
      <c r="B76" s="294" t="s">
        <v>87</v>
      </c>
      <c r="C76" s="16"/>
      <c r="D76" s="308">
        <v>1.414</v>
      </c>
      <c r="E76" s="16">
        <v>1.515</v>
      </c>
      <c r="F76" s="308">
        <v>1.616</v>
      </c>
      <c r="G76" s="16">
        <v>1.717</v>
      </c>
      <c r="H76" s="308">
        <v>1.818</v>
      </c>
      <c r="I76" s="16">
        <v>1.919</v>
      </c>
      <c r="J76" s="308">
        <v>2.02</v>
      </c>
      <c r="K76" s="16">
        <v>2.121</v>
      </c>
      <c r="L76" s="308">
        <v>2.222</v>
      </c>
      <c r="M76" s="16">
        <v>2.323</v>
      </c>
      <c r="N76" s="324">
        <v>2.424</v>
      </c>
      <c r="O76" s="9">
        <v>2.4846</v>
      </c>
      <c r="P76" s="324">
        <v>2.4543000000000004</v>
      </c>
      <c r="Q76" s="9">
        <v>2.4341</v>
      </c>
      <c r="R76" s="324">
        <v>2.39875</v>
      </c>
      <c r="S76" s="9">
        <v>2.3684499999999997</v>
      </c>
      <c r="T76" s="324">
        <v>2.31189</v>
      </c>
      <c r="U76" s="9">
        <v>2.48056</v>
      </c>
      <c r="V76" s="324">
        <v>2.26341</v>
      </c>
      <c r="W76" s="9">
        <v>2.30886</v>
      </c>
      <c r="X76" s="324">
        <v>2.34825</v>
      </c>
      <c r="Y76" s="9">
        <v>2.36744</v>
      </c>
      <c r="Z76" s="324">
        <v>2.35431</v>
      </c>
      <c r="AA76" s="9">
        <v>2.3432</v>
      </c>
      <c r="AB76" s="324">
        <v>2.30583</v>
      </c>
      <c r="AC76" s="9">
        <v>2.3292619999999995</v>
      </c>
      <c r="AD76" s="523">
        <v>2.3</v>
      </c>
      <c r="AH76" s="48"/>
      <c r="AI76" s="48"/>
      <c r="AJ76" s="48"/>
      <c r="AK76" s="48"/>
      <c r="AL76" s="48"/>
      <c r="AM76" s="48"/>
      <c r="AN76" s="48"/>
      <c r="AO76" s="48"/>
      <c r="AP76" s="48"/>
      <c r="AQ76" s="48"/>
      <c r="AR76" s="48"/>
    </row>
    <row r="77" spans="1:44" s="6" customFormat="1" ht="20.25" customHeight="1">
      <c r="A77" s="300"/>
      <c r="B77" s="294" t="s">
        <v>53</v>
      </c>
      <c r="C77" s="78"/>
      <c r="D77" s="315">
        <v>1.1755546716</v>
      </c>
      <c r="E77" s="78">
        <v>1.22516530356</v>
      </c>
      <c r="F77" s="315">
        <v>1.34938697208</v>
      </c>
      <c r="G77" s="78">
        <v>1.25747160072</v>
      </c>
      <c r="H77" s="315">
        <v>1.5981314110800002</v>
      </c>
      <c r="I77" s="78">
        <v>1.4881900747800003</v>
      </c>
      <c r="J77" s="315">
        <v>1.83009384378</v>
      </c>
      <c r="K77" s="78">
        <v>1.76532992466</v>
      </c>
      <c r="L77" s="315">
        <v>2.1783753512399997</v>
      </c>
      <c r="M77" s="78">
        <v>1.9321197753</v>
      </c>
      <c r="N77" s="328">
        <v>2.3424487497600004</v>
      </c>
      <c r="O77" s="79">
        <v>2.3019440876400004</v>
      </c>
      <c r="P77" s="328">
        <v>2.3626847446200006</v>
      </c>
      <c r="Q77" s="79">
        <v>2.31762254064</v>
      </c>
      <c r="R77" s="328">
        <v>2.04547142232</v>
      </c>
      <c r="S77" s="79">
        <v>2.32774488006</v>
      </c>
      <c r="T77" s="328">
        <v>2.47013979726</v>
      </c>
      <c r="U77" s="79">
        <v>2.42379288012</v>
      </c>
      <c r="V77" s="328">
        <v>2.22118788852</v>
      </c>
      <c r="W77" s="79">
        <v>1.76010165282</v>
      </c>
      <c r="X77" s="328">
        <v>2.04947396328</v>
      </c>
      <c r="Y77" s="79">
        <v>1.9345500000000002</v>
      </c>
      <c r="Z77" s="328">
        <v>2.1464692909800003</v>
      </c>
      <c r="AA77" s="79">
        <v>2.1832006466793104</v>
      </c>
      <c r="AB77" s="328">
        <v>2.29143552606</v>
      </c>
      <c r="AC77" s="79">
        <v>1.8780658284388236</v>
      </c>
      <c r="AD77" s="525">
        <v>2.2</v>
      </c>
      <c r="AH77" s="48"/>
      <c r="AI77" s="48"/>
      <c r="AJ77" s="48"/>
      <c r="AK77" s="48"/>
      <c r="AL77" s="48"/>
      <c r="AM77" s="48"/>
      <c r="AN77" s="48"/>
      <c r="AO77" s="48"/>
      <c r="AP77" s="48"/>
      <c r="AQ77" s="48"/>
      <c r="AR77" s="48"/>
    </row>
    <row r="78" spans="1:30" s="6" customFormat="1" ht="20.25" customHeight="1">
      <c r="A78" s="300"/>
      <c r="B78" s="294"/>
      <c r="C78" s="78"/>
      <c r="D78" s="315"/>
      <c r="E78" s="78"/>
      <c r="F78" s="315"/>
      <c r="G78" s="78"/>
      <c r="H78" s="315"/>
      <c r="I78" s="78"/>
      <c r="J78" s="315"/>
      <c r="K78" s="78"/>
      <c r="L78" s="315"/>
      <c r="M78" s="78"/>
      <c r="N78" s="328"/>
      <c r="O78" s="79"/>
      <c r="P78" s="328"/>
      <c r="Q78" s="79"/>
      <c r="R78" s="328"/>
      <c r="S78" s="79"/>
      <c r="T78" s="328"/>
      <c r="U78" s="79"/>
      <c r="V78" s="328"/>
      <c r="W78" s="79"/>
      <c r="X78" s="328"/>
      <c r="Y78" s="79"/>
      <c r="Z78" s="328"/>
      <c r="AA78" s="79"/>
      <c r="AB78" s="328"/>
      <c r="AC78" s="79"/>
      <c r="AD78" s="525"/>
    </row>
    <row r="79" spans="1:31" s="6" customFormat="1" ht="20.25" customHeight="1">
      <c r="A79" s="625" t="s">
        <v>177</v>
      </c>
      <c r="B79" s="622"/>
      <c r="C79" s="31"/>
      <c r="D79" s="318">
        <v>0.699</v>
      </c>
      <c r="E79" s="80">
        <v>0.8351524884799982</v>
      </c>
      <c r="F79" s="316">
        <v>1.0314783835800145</v>
      </c>
      <c r="G79" s="80">
        <v>1.0911079544200037</v>
      </c>
      <c r="H79" s="316">
        <v>1.2067616351799881</v>
      </c>
      <c r="I79" s="80">
        <v>1.2635224183602258</v>
      </c>
      <c r="J79" s="316">
        <v>1.3526104634600924</v>
      </c>
      <c r="K79" s="80">
        <v>1.4525005450798198</v>
      </c>
      <c r="L79" s="316">
        <v>1.5712868988600004</v>
      </c>
      <c r="M79" s="80">
        <v>1.82772198166998</v>
      </c>
      <c r="N79" s="329">
        <v>2.0537331163400157</v>
      </c>
      <c r="O79" s="81">
        <v>2.302338571406035</v>
      </c>
      <c r="P79" s="329">
        <v>2.4255307371000234</v>
      </c>
      <c r="Q79" s="81">
        <v>2.922151128819969</v>
      </c>
      <c r="R79" s="329">
        <v>3.2240731339999913</v>
      </c>
      <c r="S79" s="81">
        <v>3.0498081037000664</v>
      </c>
      <c r="T79" s="329">
        <v>3.38868695697996</v>
      </c>
      <c r="U79" s="81">
        <v>3.640985046406626</v>
      </c>
      <c r="V79" s="329">
        <v>3.807644468109007</v>
      </c>
      <c r="W79" s="81">
        <v>3.7638700751800207</v>
      </c>
      <c r="X79" s="329">
        <v>3.534608477379996</v>
      </c>
      <c r="Y79" s="81">
        <v>2.9651345204400132</v>
      </c>
      <c r="Z79" s="329">
        <v>3.373459895750391</v>
      </c>
      <c r="AA79" s="81">
        <v>3.5460473407785464</v>
      </c>
      <c r="AB79" s="329">
        <v>3.448717522174411</v>
      </c>
      <c r="AC79" s="81">
        <v>3.8960300172693096</v>
      </c>
      <c r="AD79" s="526">
        <v>4.3</v>
      </c>
      <c r="AE79" s="52"/>
    </row>
    <row r="80" spans="1:30" s="6" customFormat="1" ht="20.25" customHeight="1">
      <c r="A80" s="301"/>
      <c r="B80" s="294"/>
      <c r="C80" s="78"/>
      <c r="D80" s="315"/>
      <c r="E80" s="78"/>
      <c r="F80" s="315"/>
      <c r="G80" s="78"/>
      <c r="H80" s="315"/>
      <c r="I80" s="78"/>
      <c r="J80" s="315"/>
      <c r="K80" s="78"/>
      <c r="L80" s="315"/>
      <c r="M80" s="78"/>
      <c r="N80" s="328"/>
      <c r="O80" s="79"/>
      <c r="P80" s="328"/>
      <c r="Q80" s="79"/>
      <c r="R80" s="328"/>
      <c r="S80" s="79"/>
      <c r="T80" s="328"/>
      <c r="U80" s="79"/>
      <c r="V80" s="328"/>
      <c r="W80" s="79"/>
      <c r="X80" s="328"/>
      <c r="Y80" s="79"/>
      <c r="Z80" s="328"/>
      <c r="AA80" s="79"/>
      <c r="AB80" s="328"/>
      <c r="AC80" s="79"/>
      <c r="AD80" s="525"/>
    </row>
    <row r="81" spans="1:44" s="6" customFormat="1" ht="20.25" customHeight="1" thickBot="1">
      <c r="A81" s="305" t="s">
        <v>50</v>
      </c>
      <c r="B81" s="299"/>
      <c r="C81" s="83"/>
      <c r="D81" s="319">
        <v>587.14773155628</v>
      </c>
      <c r="E81" s="83">
        <v>582.1568959899</v>
      </c>
      <c r="F81" s="319">
        <v>638.82054303168</v>
      </c>
      <c r="G81" s="83">
        <v>650.45680310736</v>
      </c>
      <c r="H81" s="319">
        <v>644.0840636453601</v>
      </c>
      <c r="I81" s="83">
        <v>684.0396548889802</v>
      </c>
      <c r="J81" s="319">
        <v>693.1166921337001</v>
      </c>
      <c r="K81" s="83">
        <v>724.5211946378998</v>
      </c>
      <c r="L81" s="319">
        <v>736.56488874978</v>
      </c>
      <c r="M81" s="83">
        <v>698.29921176426</v>
      </c>
      <c r="N81" s="331">
        <v>748.70740731912</v>
      </c>
      <c r="O81" s="84">
        <v>784.4236757282861</v>
      </c>
      <c r="P81" s="331">
        <v>765.049133124</v>
      </c>
      <c r="Q81" s="84">
        <v>814.870459104</v>
      </c>
      <c r="R81" s="331">
        <v>838.123534448</v>
      </c>
      <c r="S81" s="84">
        <v>846.0803877660001</v>
      </c>
      <c r="T81" s="331">
        <v>876.296365222</v>
      </c>
      <c r="U81" s="84">
        <v>857.5011941720002</v>
      </c>
      <c r="V81" s="331">
        <v>841.6295644659999</v>
      </c>
      <c r="W81" s="84">
        <v>808.5719590860001</v>
      </c>
      <c r="X81" s="331">
        <v>854.006548512</v>
      </c>
      <c r="Y81" s="84">
        <v>863.0229809220001</v>
      </c>
      <c r="Z81" s="331">
        <v>854.4066539400001</v>
      </c>
      <c r="AA81" s="84">
        <v>870.5741808146364</v>
      </c>
      <c r="AB81" s="331">
        <v>891.930753916006</v>
      </c>
      <c r="AC81" s="84">
        <v>912.8567465044</v>
      </c>
      <c r="AD81" s="528">
        <v>951.1</v>
      </c>
      <c r="AE81" s="52"/>
      <c r="AH81" s="48"/>
      <c r="AI81" s="48"/>
      <c r="AJ81" s="48"/>
      <c r="AK81" s="48"/>
      <c r="AL81" s="48"/>
      <c r="AM81" s="48"/>
      <c r="AN81" s="48"/>
      <c r="AO81" s="48"/>
      <c r="AP81" s="48"/>
      <c r="AQ81" s="48"/>
      <c r="AR81" s="48"/>
    </row>
    <row r="82" spans="1:32" ht="18" customHeight="1">
      <c r="A82" s="110" t="s">
        <v>184</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D82" s="2"/>
      <c r="AE82" s="2"/>
      <c r="AF82" s="2"/>
    </row>
  </sheetData>
  <sheetProtection/>
  <mergeCells count="14">
    <mergeCell ref="A68:B68"/>
    <mergeCell ref="A75:B75"/>
    <mergeCell ref="A79:B79"/>
    <mergeCell ref="A43:B43"/>
    <mergeCell ref="A44:B44"/>
    <mergeCell ref="A45:B45"/>
    <mergeCell ref="A52:B52"/>
    <mergeCell ref="A63:B63"/>
    <mergeCell ref="A39:B39"/>
    <mergeCell ref="A4:B4"/>
    <mergeCell ref="A15:B15"/>
    <mergeCell ref="A6:B6"/>
    <mergeCell ref="A27:B27"/>
    <mergeCell ref="A32:B32"/>
  </mergeCells>
  <hyperlinks>
    <hyperlink ref="A1" location="content!A1" display="Content"/>
  </hyperlinks>
  <printOptions/>
  <pageMargins left="0.2755905511811024" right="0.1968503937007874" top="0.4724409448818898" bottom="0.31496062992125984" header="0.2362204724409449" footer="0.1968503937007874"/>
  <pageSetup fitToHeight="1" fitToWidth="1" orientation="landscape" paperSize="9" scale="35" r:id="rId1"/>
  <headerFooter alignWithMargins="0">
    <oddFooter>&amp;R&amp;D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nmeenowa</dc:creator>
  <cp:keywords/>
  <dc:description/>
  <cp:lastModifiedBy>lnawoor</cp:lastModifiedBy>
  <cp:lastPrinted>2017-12-15T07:43:14Z</cp:lastPrinted>
  <dcterms:created xsi:type="dcterms:W3CDTF">2012-11-05T10:19:44Z</dcterms:created>
  <dcterms:modified xsi:type="dcterms:W3CDTF">2017-12-15T10:29:41Z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